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dgre\Dropbox\BDT\"/>
    </mc:Choice>
  </mc:AlternateContent>
  <xr:revisionPtr revIDLastSave="0" documentId="13_ncr:1_{2E6F8CBC-B16C-44F5-A544-31BAADE7B138}" xr6:coauthVersionLast="47" xr6:coauthVersionMax="47" xr10:uidLastSave="{00000000-0000-0000-0000-000000000000}"/>
  <bookViews>
    <workbookView xWindow="5124" yWindow="0" windowWidth="22368" windowHeight="17160" xr2:uid="{00000000-000D-0000-FFFF-FFFF00000000}"/>
  </bookViews>
  <sheets>
    <sheet name="BDT Scores" sheetId="1" r:id="rId1"/>
    <sheet name="Item scoring help" sheetId="2" r:id="rId2"/>
  </sheets>
  <definedNames>
    <definedName name="_xlnm.Print_Area" localSheetId="0">'BDT Scores'!$B$2:$I$46</definedName>
  </definedNames>
  <calcPr calcId="191029" iterateCount="5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I52" i="1"/>
  <c r="H52" i="1"/>
  <c r="F19" i="1"/>
  <c r="H19" i="1"/>
  <c r="F8" i="1"/>
  <c r="F27" i="1"/>
  <c r="F39" i="1"/>
  <c r="F5" i="1"/>
  <c r="I5" i="1"/>
  <c r="I4" i="1"/>
  <c r="H4" i="1"/>
  <c r="H5" i="1"/>
  <c r="H39" i="1"/>
  <c r="G39" i="1"/>
  <c r="H27" i="1"/>
  <c r="G27" i="1"/>
  <c r="G19" i="1"/>
  <c r="G8" i="1"/>
  <c r="H8" i="1"/>
  <c r="L29" i="1"/>
  <c r="M29" i="1"/>
  <c r="L28" i="1"/>
  <c r="M28" i="1"/>
  <c r="I38" i="1"/>
  <c r="I26" i="1"/>
  <c r="I18" i="1"/>
  <c r="I7" i="1"/>
</calcChain>
</file>

<file path=xl/sharedStrings.xml><?xml version="1.0" encoding="utf-8"?>
<sst xmlns="http://schemas.openxmlformats.org/spreadsheetml/2006/main" count="133" uniqueCount="104">
  <si>
    <t>Name</t>
  </si>
  <si>
    <t>Date</t>
  </si>
  <si>
    <t>Age</t>
  </si>
  <si>
    <t>Item</t>
  </si>
  <si>
    <t>Parts / Complexity</t>
  </si>
  <si>
    <t>John Doe</t>
  </si>
  <si>
    <t>1.5.2019</t>
  </si>
  <si>
    <t>Wheels</t>
  </si>
  <si>
    <t>Spokes</t>
  </si>
  <si>
    <t>Handlebar</t>
  </si>
  <si>
    <t>Seat</t>
  </si>
  <si>
    <t>Pedals</t>
  </si>
  <si>
    <t>Chain</t>
  </si>
  <si>
    <t>Frame</t>
  </si>
  <si>
    <t>Score</t>
  </si>
  <si>
    <t>Total</t>
  </si>
  <si>
    <t>Motor Control</t>
  </si>
  <si>
    <t>z score</t>
  </si>
  <si>
    <t>SS</t>
  </si>
  <si>
    <t>Demonstrates fine motor control and motor regulation</t>
  </si>
  <si>
    <t>Most lines end at target destination</t>
  </si>
  <si>
    <t>No repeated or perseverated elements</t>
  </si>
  <si>
    <t>No consistent line tremors</t>
  </si>
  <si>
    <t>No angles in wheels</t>
  </si>
  <si>
    <t>Visuospatial</t>
  </si>
  <si>
    <t>Visually plan, organize and position the parts of the bicycle appropriately</t>
  </si>
  <si>
    <t>Wheels are not too small or large</t>
  </si>
  <si>
    <t>Spokes have a radial pattern</t>
  </si>
  <si>
    <t>Bicycle parts have consistent orientation</t>
  </si>
  <si>
    <t>Parts are connected</t>
  </si>
  <si>
    <t>No overlap of parts that should be separate</t>
  </si>
  <si>
    <t>Mechanical Reasoning</t>
  </si>
  <si>
    <t>Conveys understanding that the object is a machine that needs to have certain parts inter-relate and work in a functional manner</t>
  </si>
  <si>
    <t>Steering control is possible</t>
  </si>
  <si>
    <t>Pedals are positioned opposite one another</t>
  </si>
  <si>
    <t>Chain connected from middle ring to rear wheel</t>
  </si>
  <si>
    <t>Center of front wheel connected to front frame</t>
  </si>
  <si>
    <t>Center of rear wheel connected to rear frame</t>
  </si>
  <si>
    <t>One pedal functionally attached to center ring</t>
  </si>
  <si>
    <t xml:space="preserve">Item 1 </t>
  </si>
  <si>
    <t>Quality of the wheels is not penalized. One point for each wheel (maximum 2 points)</t>
  </si>
  <si>
    <t>Item 2</t>
  </si>
  <si>
    <t>One point for each spoke set. Any reasonable internal spoke design if allowed. Maximum 2 poimts (1 point for spokes in each wheel).</t>
  </si>
  <si>
    <t>Item 3</t>
  </si>
  <si>
    <t>Any separate part to indicate handlebars. If in doubt ask the drawer.</t>
  </si>
  <si>
    <t>Item 4</t>
  </si>
  <si>
    <t>Any part identifiable as a seat.</t>
  </si>
  <si>
    <t>Item 5</t>
  </si>
  <si>
    <t>1 point for each element identified as a pedal. One point for each pedal. Maximum 2 points.</t>
  </si>
  <si>
    <t>Item 6</t>
  </si>
  <si>
    <t>Sprocket/Ring wheel present.</t>
  </si>
  <si>
    <t>Circular shape positioned in center of bicycle, intended for the chain (chain not necessary)</t>
  </si>
  <si>
    <t>Difference</t>
  </si>
  <si>
    <r>
      <t>Both wheels approx. equal (</t>
    </r>
    <r>
      <rPr>
        <u/>
        <sz val="9"/>
        <color theme="1"/>
        <rFont val="Calibri"/>
        <family val="2"/>
      </rPr>
      <t>&lt;</t>
    </r>
    <r>
      <rPr>
        <sz val="9"/>
        <color theme="1"/>
        <rFont val="Calibri"/>
        <family val="2"/>
      </rPr>
      <t>2/3) in size</t>
    </r>
  </si>
  <si>
    <t>Item 7</t>
  </si>
  <si>
    <t>Elongated oval shape originating from sprocket wheel. Proper connectionnot necessary.</t>
  </si>
  <si>
    <t>Item 8</t>
  </si>
  <si>
    <t>Consists of a top, bottom and side (slanting) elements to hold the bicycle together</t>
  </si>
  <si>
    <t>Item 9</t>
  </si>
  <si>
    <t>Most lines meet at target destination</t>
  </si>
  <si>
    <t>Fail</t>
  </si>
  <si>
    <t>Pass</t>
  </si>
  <si>
    <t>Many lines fail to clearly</t>
  </si>
  <si>
    <t>meet termination point</t>
  </si>
  <si>
    <t>to control pencil endpoint in most cases</t>
  </si>
  <si>
    <t>Drawer is able to demonstrate the ability to</t>
  </si>
  <si>
    <t>PARTS /COMPLEXITY</t>
  </si>
  <si>
    <t>MOTOR CONTROL</t>
  </si>
  <si>
    <t>No sign of frequent overshoot or undershoot that indicates poor motor control</t>
  </si>
  <si>
    <t>Spokes do not have to be evenly or appopriately distributed</t>
  </si>
  <si>
    <t>Item 10</t>
  </si>
  <si>
    <t>No addition lines or marks that are not associated with the bicycle to indicate poor motor control.</t>
  </si>
  <si>
    <t>Item 11</t>
  </si>
  <si>
    <t>No repeated or perseverative elements</t>
  </si>
  <si>
    <t>Perseverated spokes</t>
  </si>
  <si>
    <t>No extra wheels, excessive number of spokes or pedals</t>
  </si>
  <si>
    <t>Item 12</t>
  </si>
  <si>
    <t>Greater than 50% line tremor evident.</t>
  </si>
  <si>
    <t>Item 13</t>
  </si>
  <si>
    <t>Wheels should be round without obvious angles</t>
  </si>
  <si>
    <t>Angle</t>
  </si>
  <si>
    <t>No angle</t>
  </si>
  <si>
    <t>Total =</t>
  </si>
  <si>
    <t>Time =</t>
  </si>
  <si>
    <t>secs.</t>
  </si>
  <si>
    <t>Bicycle is not cutoff or compressed by paper edge</t>
  </si>
  <si>
    <r>
      <t>Each wheel is round (largest &lt; 2/3 smaller)</t>
    </r>
    <r>
      <rPr>
        <sz val="9"/>
        <color theme="4" tint="-0.249977111117893"/>
        <rFont val="Calibri"/>
        <family val="2"/>
      </rPr>
      <t xml:space="preserve"> max = 2</t>
    </r>
  </si>
  <si>
    <r>
      <t xml:space="preserve">Spokes are present in each wheel quadrant </t>
    </r>
    <r>
      <rPr>
        <sz val="9"/>
        <color theme="4" tint="-0.249977111117893"/>
        <rFont val="Calibri"/>
        <family val="2"/>
      </rPr>
      <t>max = 2</t>
    </r>
  </si>
  <si>
    <r>
      <t>Wheels</t>
    </r>
    <r>
      <rPr>
        <sz val="9"/>
        <color theme="4" tint="-0.249977111117893"/>
        <rFont val="Calibri"/>
        <family val="2"/>
      </rPr>
      <t xml:space="preserve"> max = 2</t>
    </r>
  </si>
  <si>
    <r>
      <t>Spokes</t>
    </r>
    <r>
      <rPr>
        <sz val="9"/>
        <color theme="4" tint="-0.249977111117893"/>
        <rFont val="Calibri"/>
        <family val="2"/>
      </rPr>
      <t xml:space="preserve"> max = 2</t>
    </r>
  </si>
  <si>
    <r>
      <t xml:space="preserve">Pedals </t>
    </r>
    <r>
      <rPr>
        <sz val="9"/>
        <color theme="4" tint="-0.249977111117893"/>
        <rFont val="Calibri"/>
        <family val="2"/>
      </rPr>
      <t>max = 2</t>
    </r>
  </si>
  <si>
    <t>Bicycle is rideable</t>
  </si>
  <si>
    <t>z</t>
  </si>
  <si>
    <t>Diameters in mm</t>
  </si>
  <si>
    <t>Largest</t>
  </si>
  <si>
    <t>Smallest</t>
  </si>
  <si>
    <t>Percent</t>
  </si>
  <si>
    <t>Main sprocket wheel</t>
  </si>
  <si>
    <t>No additional lines or marks associated with poor pencil control</t>
  </si>
  <si>
    <r>
      <t xml:space="preserve">Complete Frame </t>
    </r>
    <r>
      <rPr>
        <sz val="9"/>
        <color rgb="FF00B0F0"/>
        <rFont val="Calibri"/>
        <family val="2"/>
      </rPr>
      <t>max = 4</t>
    </r>
  </si>
  <si>
    <t>Conceptualize, visualize, and represent the necessary bicycle parts (max = 14)</t>
  </si>
  <si>
    <r>
      <t>Bicycle Drawing Test</t>
    </r>
    <r>
      <rPr>
        <sz val="12"/>
        <color rgb="FFFFFF00"/>
        <rFont val="Calibri"/>
        <family val="2"/>
      </rPr>
      <t xml:space="preserve"> (Memory drawing)</t>
    </r>
  </si>
  <si>
    <t>Bicycle Drawing Test (Copy)</t>
  </si>
  <si>
    <t>7.1.2025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</si>
</sst>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9"/>
      <color theme="1"/>
      <name val="Corbel"/>
      <family val="2"/>
      <scheme val="minor"/>
    </font>
    <font>
      <sz val="8"/>
      <color theme="1"/>
      <name val="Corbel"/>
      <family val="2"/>
      <scheme val="minor"/>
    </font>
    <font>
      <sz val="8"/>
      <color rgb="FFFF0000"/>
      <name val="Corbel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color rgb="FF80808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rgb="FF80808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 Light"/>
      <family val="2"/>
    </font>
    <font>
      <sz val="8"/>
      <color theme="1"/>
      <name val="Calibri"/>
      <family val="2"/>
    </font>
    <font>
      <u/>
      <sz val="9"/>
      <color theme="1"/>
      <name val="Calibri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FF0000"/>
      <name val="Calibri Light"/>
      <family val="2"/>
    </font>
    <font>
      <b/>
      <sz val="9"/>
      <color theme="1"/>
      <name val="Calibri Light"/>
      <family val="2"/>
    </font>
    <font>
      <sz val="9"/>
      <color theme="4" tint="-0.249977111117893"/>
      <name val="Calibri"/>
      <family val="2"/>
    </font>
    <font>
      <sz val="9"/>
      <color theme="0"/>
      <name val="Calibri"/>
      <family val="2"/>
    </font>
    <font>
      <b/>
      <sz val="9"/>
      <color rgb="FFFF0000"/>
      <name val="Calibri Light"/>
      <family val="2"/>
    </font>
    <font>
      <b/>
      <sz val="9"/>
      <color theme="6" tint="-0.249977111117893"/>
      <name val="Calibri Light"/>
      <family val="2"/>
    </font>
    <font>
      <sz val="10"/>
      <color rgb="FF222222"/>
      <name val="Arial"/>
      <family val="2"/>
    </font>
    <font>
      <b/>
      <sz val="9"/>
      <color theme="8" tint="-0.249977111117893"/>
      <name val="Calibri Light"/>
      <family val="2"/>
    </font>
    <font>
      <sz val="11"/>
      <color theme="0"/>
      <name val="Corbel"/>
      <family val="2"/>
      <scheme val="minor"/>
    </font>
    <font>
      <sz val="11"/>
      <color rgb="FF92D050"/>
      <name val="Corbel"/>
      <family val="2"/>
      <scheme val="minor"/>
    </font>
    <font>
      <b/>
      <sz val="9"/>
      <color theme="0"/>
      <name val="Calibri"/>
      <family val="2"/>
    </font>
    <font>
      <sz val="9"/>
      <color rgb="FF00B0F0"/>
      <name val="Calibri"/>
      <family val="2"/>
    </font>
    <font>
      <sz val="16"/>
      <color rgb="FFFFFF00"/>
      <name val="Calibri"/>
      <family val="2"/>
    </font>
    <font>
      <sz val="12"/>
      <color rgb="FFFFFF00"/>
      <name val="Calibri"/>
      <family val="2"/>
    </font>
    <font>
      <sz val="14"/>
      <color rgb="FF92D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20" fillId="3" borderId="0" xfId="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2" borderId="0" xfId="0" applyFill="1"/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5" fillId="0" borderId="0" xfId="0" applyFont="1"/>
    <xf numFmtId="0" fontId="26" fillId="0" borderId="0" xfId="0" applyFont="1"/>
    <xf numFmtId="0" fontId="17" fillId="0" borderId="0" xfId="0" applyFont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vertical="center"/>
    </xf>
    <xf numFmtId="0" fontId="12" fillId="4" borderId="0" xfId="0" applyFont="1" applyFill="1"/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4" borderId="0" xfId="0" applyFont="1" applyFill="1"/>
    <xf numFmtId="0" fontId="14" fillId="4" borderId="0" xfId="0" applyFont="1" applyFill="1" applyAlignment="1">
      <alignment horizontal="left" vertical="center"/>
    </xf>
    <xf numFmtId="0" fontId="22" fillId="4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27" fillId="0" borderId="0" xfId="0" applyFont="1"/>
    <xf numFmtId="0" fontId="3" fillId="4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28" fillId="0" borderId="0" xfId="0" applyFont="1"/>
    <xf numFmtId="0" fontId="24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0" fontId="29" fillId="4" borderId="0" xfId="0" applyFont="1" applyFill="1"/>
    <xf numFmtId="0" fontId="29" fillId="4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164" fontId="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16" fillId="6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1946421</xdr:colOff>
      <xdr:row>51</xdr:row>
      <xdr:rowOff>17977</xdr:rowOff>
    </xdr:from>
    <xdr:ext cx="662940" cy="365760"/>
    <xdr:pic>
      <xdr:nvPicPr>
        <xdr:cNvPr id="3" name="Picture 2" descr="C:\Users\assoc\AppData\Local\Microsoft\Windows\INetCache\Content.Word\image-2_med_hr.png">
          <a:extLst>
            <a:ext uri="{FF2B5EF4-FFF2-40B4-BE49-F238E27FC236}">
              <a16:creationId xmlns:a16="http://schemas.microsoft.com/office/drawing/2014/main" id="{FE9E1E4D-74D2-BC48-8B05-0BB58A88E6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321" y="9146737"/>
          <a:ext cx="662940" cy="3657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38100</xdr:colOff>
      <xdr:row>10</xdr:row>
      <xdr:rowOff>160020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1219200" y="91440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182880</xdr:colOff>
      <xdr:row>4</xdr:row>
      <xdr:rowOff>15240</xdr:rowOff>
    </xdr:from>
    <xdr:to>
      <xdr:col>8</xdr:col>
      <xdr:colOff>220980</xdr:colOff>
      <xdr:row>10</xdr:row>
      <xdr:rowOff>175260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3840480" y="92964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38100</xdr:colOff>
      <xdr:row>22</xdr:row>
      <xdr:rowOff>160020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1219200" y="329184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chemeClr val="bg2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182880</xdr:colOff>
      <xdr:row>16</xdr:row>
      <xdr:rowOff>15240</xdr:rowOff>
    </xdr:from>
    <xdr:to>
      <xdr:col>8</xdr:col>
      <xdr:colOff>220980</xdr:colOff>
      <xdr:row>22</xdr:row>
      <xdr:rowOff>175260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3840480" y="330708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chemeClr val="bg2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186690</xdr:colOff>
      <xdr:row>17</xdr:row>
      <xdr:rowOff>26035</xdr:rowOff>
    </xdr:from>
    <xdr:to>
      <xdr:col>3</xdr:col>
      <xdr:colOff>485775</xdr:colOff>
      <xdr:row>21</xdr:row>
      <xdr:rowOff>159385</xdr:rowOff>
    </xdr:to>
    <xdr:cxnSp macro="">
      <xdr:nvCxnSpPr>
        <xdr:cNvPr id="101" name="Line 12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 bwMode="auto">
        <a:xfrm>
          <a:off x="1405890" y="3500755"/>
          <a:ext cx="908685" cy="864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186690</xdr:colOff>
      <xdr:row>17</xdr:row>
      <xdr:rowOff>3175</xdr:rowOff>
    </xdr:from>
    <xdr:to>
      <xdr:col>3</xdr:col>
      <xdr:colOff>447040</xdr:colOff>
      <xdr:row>21</xdr:row>
      <xdr:rowOff>137795</xdr:rowOff>
    </xdr:to>
    <xdr:cxnSp macro="">
      <xdr:nvCxnSpPr>
        <xdr:cNvPr id="102" name="Line 130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 bwMode="auto">
        <a:xfrm flipV="1">
          <a:off x="1405890" y="3477895"/>
          <a:ext cx="869950" cy="866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18416</xdr:colOff>
      <xdr:row>16</xdr:row>
      <xdr:rowOff>50800</xdr:rowOff>
    </xdr:from>
    <xdr:to>
      <xdr:col>7</xdr:col>
      <xdr:colOff>374651</xdr:colOff>
      <xdr:row>22</xdr:row>
      <xdr:rowOff>139700</xdr:rowOff>
    </xdr:to>
    <xdr:cxnSp macro="">
      <xdr:nvCxnSpPr>
        <xdr:cNvPr id="103" name="Line 13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 bwMode="auto">
        <a:xfrm flipH="1">
          <a:off x="4285616" y="3342640"/>
          <a:ext cx="356235" cy="1186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236855</xdr:colOff>
      <xdr:row>18</xdr:row>
      <xdr:rowOff>54610</xdr:rowOff>
    </xdr:from>
    <xdr:to>
      <xdr:col>8</xdr:col>
      <xdr:colOff>189230</xdr:colOff>
      <xdr:row>20</xdr:row>
      <xdr:rowOff>88900</xdr:rowOff>
    </xdr:to>
    <xdr:cxnSp macro="">
      <xdr:nvCxnSpPr>
        <xdr:cNvPr id="104" name="Line 13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 bwMode="auto">
        <a:xfrm>
          <a:off x="3894455" y="3712210"/>
          <a:ext cx="11715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491490</xdr:colOff>
      <xdr:row>16</xdr:row>
      <xdr:rowOff>105410</xdr:rowOff>
    </xdr:from>
    <xdr:to>
      <xdr:col>7</xdr:col>
      <xdr:colOff>545465</xdr:colOff>
      <xdr:row>22</xdr:row>
      <xdr:rowOff>80010</xdr:rowOff>
    </xdr:to>
    <xdr:cxnSp macro="">
      <xdr:nvCxnSpPr>
        <xdr:cNvPr id="105" name="Line 13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 bwMode="auto">
        <a:xfrm>
          <a:off x="4149090" y="3397250"/>
          <a:ext cx="663575" cy="1071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255270</xdr:colOff>
      <xdr:row>17</xdr:row>
      <xdr:rowOff>174625</xdr:rowOff>
    </xdr:from>
    <xdr:to>
      <xdr:col>8</xdr:col>
      <xdr:colOff>127635</xdr:colOff>
      <xdr:row>20</xdr:row>
      <xdr:rowOff>167005</xdr:rowOff>
    </xdr:to>
    <xdr:cxnSp macro="">
      <xdr:nvCxnSpPr>
        <xdr:cNvPr id="106" name="Line 13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 bwMode="auto">
        <a:xfrm flipV="1">
          <a:off x="3912870" y="364934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416878</xdr:colOff>
      <xdr:row>16</xdr:row>
      <xdr:rowOff>42227</xdr:rowOff>
    </xdr:from>
    <xdr:to>
      <xdr:col>3</xdr:col>
      <xdr:colOff>207328</xdr:colOff>
      <xdr:row>22</xdr:row>
      <xdr:rowOff>116522</xdr:rowOff>
    </xdr:to>
    <xdr:cxnSp macro="">
      <xdr:nvCxnSpPr>
        <xdr:cNvPr id="107" name="Line 13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 bwMode="auto">
        <a:xfrm rot="4260000">
          <a:off x="1250315" y="3719830"/>
          <a:ext cx="11715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12483</xdr:colOff>
      <xdr:row>19</xdr:row>
      <xdr:rowOff>80010</xdr:rowOff>
    </xdr:from>
    <xdr:to>
      <xdr:col>4</xdr:col>
      <xdr:colOff>38100</xdr:colOff>
      <xdr:row>19</xdr:row>
      <xdr:rowOff>84610</xdr:rowOff>
    </xdr:to>
    <xdr:cxnSp macro="">
      <xdr:nvCxnSpPr>
        <xdr:cNvPr id="108" name="Line 13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>
          <a:stCxn id="99" idx="6"/>
        </xdr:cNvCxnSpPr>
      </xdr:nvCxnSpPr>
      <xdr:spPr bwMode="auto">
        <a:xfrm flipH="1">
          <a:off x="1365033" y="3747135"/>
          <a:ext cx="1378167" cy="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495302</xdr:colOff>
      <xdr:row>26</xdr:row>
      <xdr:rowOff>167642</xdr:rowOff>
    </xdr:from>
    <xdr:to>
      <xdr:col>3</xdr:col>
      <xdr:colOff>68580</xdr:colOff>
      <xdr:row>29</xdr:row>
      <xdr:rowOff>53340</xdr:rowOff>
    </xdr:to>
    <xdr:cxnSp macro="">
      <xdr:nvCxnSpPr>
        <xdr:cNvPr id="109" name="Line 14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 bwMode="auto">
        <a:xfrm flipH="1" flipV="1">
          <a:off x="1714502" y="4922522"/>
          <a:ext cx="182878" cy="434338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198121</xdr:colOff>
      <xdr:row>27</xdr:row>
      <xdr:rowOff>60960</xdr:rowOff>
    </xdr:from>
    <xdr:to>
      <xdr:col>2</xdr:col>
      <xdr:colOff>534036</xdr:colOff>
      <xdr:row>27</xdr:row>
      <xdr:rowOff>134620</xdr:rowOff>
    </xdr:to>
    <xdr:cxnSp macro="">
      <xdr:nvCxnSpPr>
        <xdr:cNvPr id="110" name="Line 14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 bwMode="auto">
        <a:xfrm flipH="1">
          <a:off x="1417321" y="4998720"/>
          <a:ext cx="335915" cy="736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228600</xdr:colOff>
      <xdr:row>26</xdr:row>
      <xdr:rowOff>177165</xdr:rowOff>
    </xdr:from>
    <xdr:to>
      <xdr:col>2</xdr:col>
      <xdr:colOff>495300</xdr:colOff>
      <xdr:row>26</xdr:row>
      <xdr:rowOff>177165</xdr:rowOff>
    </xdr:to>
    <xdr:cxnSp macro="">
      <xdr:nvCxnSpPr>
        <xdr:cNvPr id="111" name="Line 14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 bwMode="auto">
        <a:xfrm flipH="1">
          <a:off x="1447800" y="4932045"/>
          <a:ext cx="266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220980</xdr:colOff>
      <xdr:row>36</xdr:row>
      <xdr:rowOff>76200</xdr:rowOff>
    </xdr:to>
    <xdr:cxnSp macro="">
      <xdr:nvCxnSpPr>
        <xdr:cNvPr id="113" name="Line 13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 bwMode="auto">
        <a:xfrm>
          <a:off x="1219200" y="6217920"/>
          <a:ext cx="220980" cy="44196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495300</xdr:colOff>
      <xdr:row>34</xdr:row>
      <xdr:rowOff>0</xdr:rowOff>
    </xdr:from>
    <xdr:to>
      <xdr:col>2</xdr:col>
      <xdr:colOff>228600</xdr:colOff>
      <xdr:row>34</xdr:row>
      <xdr:rowOff>0</xdr:rowOff>
    </xdr:to>
    <xdr:cxnSp macro="">
      <xdr:nvCxnSpPr>
        <xdr:cNvPr id="114" name="Line 14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 bwMode="auto">
        <a:xfrm>
          <a:off x="1104900" y="6217920"/>
          <a:ext cx="342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240030</xdr:colOff>
      <xdr:row>40</xdr:row>
      <xdr:rowOff>57150</xdr:rowOff>
    </xdr:from>
    <xdr:to>
      <xdr:col>2</xdr:col>
      <xdr:colOff>428625</xdr:colOff>
      <xdr:row>40</xdr:row>
      <xdr:rowOff>57785</xdr:rowOff>
    </xdr:to>
    <xdr:cxnSp macro="">
      <xdr:nvCxnSpPr>
        <xdr:cNvPr id="116" name="Line 150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 bwMode="auto">
        <a:xfrm flipV="1">
          <a:off x="1592580" y="7724775"/>
          <a:ext cx="188595" cy="63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537210</xdr:colOff>
      <xdr:row>43</xdr:row>
      <xdr:rowOff>116205</xdr:rowOff>
    </xdr:from>
    <xdr:to>
      <xdr:col>2</xdr:col>
      <xdr:colOff>59690</xdr:colOff>
      <xdr:row>43</xdr:row>
      <xdr:rowOff>116205</xdr:rowOff>
    </xdr:to>
    <xdr:cxnSp macro="">
      <xdr:nvCxnSpPr>
        <xdr:cNvPr id="117" name="Line 15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 bwMode="auto">
        <a:xfrm>
          <a:off x="1146810" y="7980045"/>
          <a:ext cx="1320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53341</xdr:colOff>
      <xdr:row>40</xdr:row>
      <xdr:rowOff>45720</xdr:rowOff>
    </xdr:from>
    <xdr:to>
      <xdr:col>2</xdr:col>
      <xdr:colOff>235586</xdr:colOff>
      <xdr:row>43</xdr:row>
      <xdr:rowOff>127000</xdr:rowOff>
    </xdr:to>
    <xdr:cxnSp macro="">
      <xdr:nvCxnSpPr>
        <xdr:cNvPr id="118" name="Line 14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 bwMode="auto">
        <a:xfrm flipH="1">
          <a:off x="1272541" y="7360920"/>
          <a:ext cx="182245" cy="62992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591185</xdr:colOff>
      <xdr:row>47</xdr:row>
      <xdr:rowOff>83820</xdr:rowOff>
    </xdr:from>
    <xdr:to>
      <xdr:col>3</xdr:col>
      <xdr:colOff>417830</xdr:colOff>
      <xdr:row>52</xdr:row>
      <xdr:rowOff>149860</xdr:rowOff>
    </xdr:to>
    <xdr:cxnSp macro="">
      <xdr:nvCxnSpPr>
        <xdr:cNvPr id="119" name="Line 13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 bwMode="auto">
        <a:xfrm>
          <a:off x="1810385" y="8679180"/>
          <a:ext cx="436245" cy="98044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408305</xdr:colOff>
      <xdr:row>48</xdr:row>
      <xdr:rowOff>129540</xdr:rowOff>
    </xdr:from>
    <xdr:to>
      <xdr:col>5</xdr:col>
      <xdr:colOff>201930</xdr:colOff>
      <xdr:row>52</xdr:row>
      <xdr:rowOff>139700</xdr:rowOff>
    </xdr:to>
    <xdr:cxnSp macro="">
      <xdr:nvCxnSpPr>
        <xdr:cNvPr id="120" name="Line 14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 bwMode="auto">
        <a:xfrm flipV="1">
          <a:off x="2237105" y="8907780"/>
          <a:ext cx="1012825" cy="74168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156845</xdr:colOff>
      <xdr:row>51</xdr:row>
      <xdr:rowOff>53340</xdr:rowOff>
    </xdr:from>
    <xdr:to>
      <xdr:col>4</xdr:col>
      <xdr:colOff>4445</xdr:colOff>
      <xdr:row>53</xdr:row>
      <xdr:rowOff>144780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1985645" y="9380220"/>
          <a:ext cx="457200" cy="45720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507365</xdr:colOff>
      <xdr:row>51</xdr:row>
      <xdr:rowOff>7620</xdr:rowOff>
    </xdr:from>
    <xdr:to>
      <xdr:col>4</xdr:col>
      <xdr:colOff>29845</xdr:colOff>
      <xdr:row>51</xdr:row>
      <xdr:rowOff>7620</xdr:rowOff>
    </xdr:to>
    <xdr:cxnSp macro="">
      <xdr:nvCxnSpPr>
        <xdr:cNvPr id="122" name="Line 150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 bwMode="auto">
        <a:xfrm>
          <a:off x="2336165" y="9334500"/>
          <a:ext cx="13208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194945</xdr:colOff>
      <xdr:row>54</xdr:row>
      <xdr:rowOff>66040</xdr:rowOff>
    </xdr:from>
    <xdr:to>
      <xdr:col>3</xdr:col>
      <xdr:colOff>327025</xdr:colOff>
      <xdr:row>54</xdr:row>
      <xdr:rowOff>66040</xdr:rowOff>
    </xdr:to>
    <xdr:cxnSp macro="">
      <xdr:nvCxnSpPr>
        <xdr:cNvPr id="123" name="Line 15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 bwMode="auto">
        <a:xfrm>
          <a:off x="2023745" y="9941560"/>
          <a:ext cx="13208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350520</xdr:colOff>
      <xdr:row>52</xdr:row>
      <xdr:rowOff>133986</xdr:rowOff>
    </xdr:from>
    <xdr:to>
      <xdr:col>3</xdr:col>
      <xdr:colOff>416560</xdr:colOff>
      <xdr:row>52</xdr:row>
      <xdr:rowOff>139701</xdr:rowOff>
    </xdr:to>
    <xdr:cxnSp macro="">
      <xdr:nvCxnSpPr>
        <xdr:cNvPr id="124" name="Line 13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 bwMode="auto">
        <a:xfrm flipV="1">
          <a:off x="960120" y="9643746"/>
          <a:ext cx="1285240" cy="5715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320676</xdr:colOff>
      <xdr:row>50</xdr:row>
      <xdr:rowOff>178435</xdr:rowOff>
    </xdr:from>
    <xdr:to>
      <xdr:col>3</xdr:col>
      <xdr:colOff>502921</xdr:colOff>
      <xdr:row>54</xdr:row>
      <xdr:rowOff>76835</xdr:rowOff>
    </xdr:to>
    <xdr:cxnSp macro="">
      <xdr:nvCxnSpPr>
        <xdr:cNvPr id="125" name="Line 14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 bwMode="auto">
        <a:xfrm flipH="1">
          <a:off x="2149476" y="9322435"/>
          <a:ext cx="182245" cy="62992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487680</xdr:colOff>
      <xdr:row>57</xdr:row>
      <xdr:rowOff>177165</xdr:rowOff>
    </xdr:from>
    <xdr:to>
      <xdr:col>4</xdr:col>
      <xdr:colOff>335280</xdr:colOff>
      <xdr:row>60</xdr:row>
      <xdr:rowOff>85725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2316480" y="10601325"/>
          <a:ext cx="457200" cy="457200"/>
        </a:xfrm>
        <a:prstGeom prst="ellips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76835</xdr:colOff>
      <xdr:row>57</xdr:row>
      <xdr:rowOff>175261</xdr:rowOff>
    </xdr:from>
    <xdr:to>
      <xdr:col>4</xdr:col>
      <xdr:colOff>83820</xdr:colOff>
      <xdr:row>58</xdr:row>
      <xdr:rowOff>139066</xdr:rowOff>
    </xdr:to>
    <xdr:cxnSp macro="">
      <xdr:nvCxnSpPr>
        <xdr:cNvPr id="127" name="Line 14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 bwMode="auto">
        <a:xfrm flipV="1">
          <a:off x="1296035" y="10599421"/>
          <a:ext cx="1226185" cy="14668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571500</xdr:colOff>
      <xdr:row>58</xdr:row>
      <xdr:rowOff>139065</xdr:rowOff>
    </xdr:from>
    <xdr:to>
      <xdr:col>2</xdr:col>
      <xdr:colOff>190500</xdr:colOff>
      <xdr:row>59</xdr:row>
      <xdr:rowOff>180340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1181100" y="10746105"/>
          <a:ext cx="228600" cy="224155"/>
        </a:xfrm>
        <a:prstGeom prst="ellips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59</xdr:row>
      <xdr:rowOff>177166</xdr:rowOff>
    </xdr:from>
    <xdr:to>
      <xdr:col>4</xdr:col>
      <xdr:colOff>87630</xdr:colOff>
      <xdr:row>60</xdr:row>
      <xdr:rowOff>82551</xdr:rowOff>
    </xdr:to>
    <xdr:cxnSp macro="">
      <xdr:nvCxnSpPr>
        <xdr:cNvPr id="129" name="Line 14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 bwMode="auto">
        <a:xfrm flipH="1" flipV="1">
          <a:off x="1295400" y="10967086"/>
          <a:ext cx="1230630" cy="8826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358140</xdr:colOff>
      <xdr:row>65</xdr:row>
      <xdr:rowOff>167640</xdr:rowOff>
    </xdr:from>
    <xdr:to>
      <xdr:col>4</xdr:col>
      <xdr:colOff>67310</xdr:colOff>
      <xdr:row>69</xdr:row>
      <xdr:rowOff>172720</xdr:rowOff>
    </xdr:to>
    <xdr:cxnSp macro="">
      <xdr:nvCxnSpPr>
        <xdr:cNvPr id="130" name="Line 13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/>
      </xdr:nvCxnSpPr>
      <xdr:spPr bwMode="auto">
        <a:xfrm>
          <a:off x="2186940" y="12054840"/>
          <a:ext cx="318770" cy="736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65</xdr:row>
      <xdr:rowOff>151130</xdr:rowOff>
    </xdr:from>
    <xdr:to>
      <xdr:col>3</xdr:col>
      <xdr:colOff>335915</xdr:colOff>
      <xdr:row>69</xdr:row>
      <xdr:rowOff>153670</xdr:rowOff>
    </xdr:to>
    <xdr:cxnSp macro="">
      <xdr:nvCxnSpPr>
        <xdr:cNvPr id="131" name="Line 13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 bwMode="auto">
        <a:xfrm flipV="1">
          <a:off x="1219200" y="12038330"/>
          <a:ext cx="945515" cy="7340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353695</xdr:colOff>
      <xdr:row>65</xdr:row>
      <xdr:rowOff>146050</xdr:rowOff>
    </xdr:from>
    <xdr:to>
      <xdr:col>5</xdr:col>
      <xdr:colOff>434975</xdr:colOff>
      <xdr:row>65</xdr:row>
      <xdr:rowOff>156210</xdr:rowOff>
    </xdr:to>
    <xdr:cxnSp macro="">
      <xdr:nvCxnSpPr>
        <xdr:cNvPr id="132" name="Line 139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CxnSpPr/>
      </xdr:nvCxnSpPr>
      <xdr:spPr bwMode="auto">
        <a:xfrm flipV="1">
          <a:off x="2182495" y="12033250"/>
          <a:ext cx="1300480" cy="101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57785</xdr:colOff>
      <xdr:row>65</xdr:row>
      <xdr:rowOff>152400</xdr:rowOff>
    </xdr:from>
    <xdr:to>
      <xdr:col>5</xdr:col>
      <xdr:colOff>461010</xdr:colOff>
      <xdr:row>69</xdr:row>
      <xdr:rowOff>162560</xdr:rowOff>
    </xdr:to>
    <xdr:cxnSp macro="">
      <xdr:nvCxnSpPr>
        <xdr:cNvPr id="133" name="Line 14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 bwMode="auto">
        <a:xfrm flipV="1">
          <a:off x="2496185" y="12039600"/>
          <a:ext cx="1012825" cy="74168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69</xdr:row>
      <xdr:rowOff>156846</xdr:rowOff>
    </xdr:from>
    <xdr:to>
      <xdr:col>4</xdr:col>
      <xdr:colOff>66040</xdr:colOff>
      <xdr:row>69</xdr:row>
      <xdr:rowOff>162561</xdr:rowOff>
    </xdr:to>
    <xdr:cxnSp macro="">
      <xdr:nvCxnSpPr>
        <xdr:cNvPr id="134" name="Line 13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 bwMode="auto">
        <a:xfrm flipV="1">
          <a:off x="1219200" y="12775566"/>
          <a:ext cx="1285240" cy="571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243840</xdr:colOff>
      <xdr:row>64</xdr:row>
      <xdr:rowOff>53340</xdr:rowOff>
    </xdr:from>
    <xdr:to>
      <xdr:col>3</xdr:col>
      <xdr:colOff>350520</xdr:colOff>
      <xdr:row>65</xdr:row>
      <xdr:rowOff>137160</xdr:rowOff>
    </xdr:to>
    <xdr:cxnSp macro="">
      <xdr:nvCxnSpPr>
        <xdr:cNvPr id="136" name="Line 13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 bwMode="auto">
        <a:xfrm>
          <a:off x="2072640" y="11757660"/>
          <a:ext cx="106680" cy="26670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76</xdr:row>
      <xdr:rowOff>106680</xdr:rowOff>
    </xdr:from>
    <xdr:to>
      <xdr:col>3</xdr:col>
      <xdr:colOff>38100</xdr:colOff>
      <xdr:row>83</xdr:row>
      <xdr:rowOff>83820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609600" y="1400556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186690</xdr:colOff>
      <xdr:row>77</xdr:row>
      <xdr:rowOff>132715</xdr:rowOff>
    </xdr:from>
    <xdr:to>
      <xdr:col>2</xdr:col>
      <xdr:colOff>485775</xdr:colOff>
      <xdr:row>82</xdr:row>
      <xdr:rowOff>83185</xdr:rowOff>
    </xdr:to>
    <xdr:cxnSp macro="">
      <xdr:nvCxnSpPr>
        <xdr:cNvPr id="140" name="Line 12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 bwMode="auto">
        <a:xfrm>
          <a:off x="796290" y="14214475"/>
          <a:ext cx="908685" cy="864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60960</xdr:colOff>
      <xdr:row>78</xdr:row>
      <xdr:rowOff>99060</xdr:rowOff>
    </xdr:from>
    <xdr:to>
      <xdr:col>2</xdr:col>
      <xdr:colOff>297180</xdr:colOff>
      <xdr:row>83</xdr:row>
      <xdr:rowOff>38101</xdr:rowOff>
    </xdr:to>
    <xdr:cxnSp macro="">
      <xdr:nvCxnSpPr>
        <xdr:cNvPr id="141" name="Line 13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/>
      </xdr:nvCxnSpPr>
      <xdr:spPr bwMode="auto">
        <a:xfrm flipV="1">
          <a:off x="670560" y="14363700"/>
          <a:ext cx="845820" cy="8534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592455</xdr:colOff>
      <xdr:row>75</xdr:row>
      <xdr:rowOff>45720</xdr:rowOff>
    </xdr:from>
    <xdr:to>
      <xdr:col>2</xdr:col>
      <xdr:colOff>30480</xdr:colOff>
      <xdr:row>82</xdr:row>
      <xdr:rowOff>159385</xdr:rowOff>
    </xdr:to>
    <xdr:cxnSp macro="">
      <xdr:nvCxnSpPr>
        <xdr:cNvPr id="142" name="Line 129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 bwMode="auto">
        <a:xfrm flipH="1">
          <a:off x="1202055" y="13761720"/>
          <a:ext cx="47625" cy="139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247650</xdr:colOff>
      <xdr:row>79</xdr:row>
      <xdr:rowOff>175260</xdr:rowOff>
    </xdr:from>
    <xdr:to>
      <xdr:col>3</xdr:col>
      <xdr:colOff>327660</xdr:colOff>
      <xdr:row>80</xdr:row>
      <xdr:rowOff>18415</xdr:rowOff>
    </xdr:to>
    <xdr:cxnSp macro="">
      <xdr:nvCxnSpPr>
        <xdr:cNvPr id="146" name="Line 12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 bwMode="auto">
        <a:xfrm flipV="1">
          <a:off x="857250" y="14622780"/>
          <a:ext cx="1299210" cy="260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76200</xdr:colOff>
      <xdr:row>76</xdr:row>
      <xdr:rowOff>68580</xdr:rowOff>
    </xdr:from>
    <xdr:to>
      <xdr:col>6</xdr:col>
      <xdr:colOff>114300</xdr:colOff>
      <xdr:row>83</xdr:row>
      <xdr:rowOff>45720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 bwMode="auto">
        <a:xfrm>
          <a:off x="2514600" y="1396746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220980</xdr:colOff>
      <xdr:row>77</xdr:row>
      <xdr:rowOff>22860</xdr:rowOff>
    </xdr:from>
    <xdr:to>
      <xdr:col>5</xdr:col>
      <xdr:colOff>561975</xdr:colOff>
      <xdr:row>82</xdr:row>
      <xdr:rowOff>45085</xdr:rowOff>
    </xdr:to>
    <xdr:cxnSp macro="">
      <xdr:nvCxnSpPr>
        <xdr:cNvPr id="150" name="Line 12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 bwMode="auto">
        <a:xfrm>
          <a:off x="2659380" y="14104620"/>
          <a:ext cx="950595" cy="93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260327</xdr:colOff>
      <xdr:row>77</xdr:row>
      <xdr:rowOff>69827</xdr:rowOff>
    </xdr:from>
    <xdr:to>
      <xdr:col>5</xdr:col>
      <xdr:colOff>539773</xdr:colOff>
      <xdr:row>82</xdr:row>
      <xdr:rowOff>44473</xdr:rowOff>
    </xdr:to>
    <xdr:cxnSp macro="">
      <xdr:nvCxnSpPr>
        <xdr:cNvPr id="151" name="Line 13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CxnSpPr>
          <a:stCxn id="149" idx="3"/>
          <a:endCxn id="149" idx="7"/>
        </xdr:cNvCxnSpPr>
      </xdr:nvCxnSpPr>
      <xdr:spPr bwMode="auto">
        <a:xfrm flipV="1">
          <a:off x="2698727" y="14151587"/>
          <a:ext cx="889046" cy="8890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68580</xdr:colOff>
      <xdr:row>79</xdr:row>
      <xdr:rowOff>152402</xdr:rowOff>
    </xdr:from>
    <xdr:to>
      <xdr:col>6</xdr:col>
      <xdr:colOff>205740</xdr:colOff>
      <xdr:row>79</xdr:row>
      <xdr:rowOff>160020</xdr:rowOff>
    </xdr:to>
    <xdr:cxnSp macro="">
      <xdr:nvCxnSpPr>
        <xdr:cNvPr id="152" name="Line 129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 bwMode="auto">
        <a:xfrm>
          <a:off x="2506980" y="14599922"/>
          <a:ext cx="1356360" cy="76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559435</xdr:colOff>
      <xdr:row>93</xdr:row>
      <xdr:rowOff>94615</xdr:rowOff>
    </xdr:from>
    <xdr:to>
      <xdr:col>2</xdr:col>
      <xdr:colOff>559435</xdr:colOff>
      <xdr:row>100</xdr:row>
      <xdr:rowOff>71755</xdr:rowOff>
    </xdr:to>
    <xdr:cxnSp macro="">
      <xdr:nvCxnSpPr>
        <xdr:cNvPr id="162" name="Line 127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CxnSpPr/>
      </xdr:nvCxnSpPr>
      <xdr:spPr bwMode="auto">
        <a:xfrm>
          <a:off x="1778635" y="17597755"/>
          <a:ext cx="0" cy="125730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567690</xdr:colOff>
      <xdr:row>97</xdr:row>
      <xdr:rowOff>635</xdr:rowOff>
    </xdr:from>
    <xdr:to>
      <xdr:col>3</xdr:col>
      <xdr:colOff>605790</xdr:colOff>
      <xdr:row>97</xdr:row>
      <xdr:rowOff>635</xdr:rowOff>
    </xdr:to>
    <xdr:cxnSp macro="">
      <xdr:nvCxnSpPr>
        <xdr:cNvPr id="163" name="Line 12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 bwMode="auto">
        <a:xfrm>
          <a:off x="1177290" y="18235295"/>
          <a:ext cx="1257300" cy="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561340</xdr:colOff>
      <xdr:row>93</xdr:row>
      <xdr:rowOff>106680</xdr:rowOff>
    </xdr:from>
    <xdr:to>
      <xdr:col>3</xdr:col>
      <xdr:colOff>599440</xdr:colOff>
      <xdr:row>100</xdr:row>
      <xdr:rowOff>83820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 bwMode="auto">
        <a:xfrm>
          <a:off x="1170940" y="1761236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chemeClr val="bg2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121920</xdr:colOff>
      <xdr:row>93</xdr:row>
      <xdr:rowOff>114300</xdr:rowOff>
    </xdr:from>
    <xdr:to>
      <xdr:col>8</xdr:col>
      <xdr:colOff>160020</xdr:colOff>
      <xdr:row>100</xdr:row>
      <xdr:rowOff>91440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/>
        </xdr:cNvSpPr>
      </xdr:nvSpPr>
      <xdr:spPr bwMode="auto">
        <a:xfrm>
          <a:off x="4404360" y="117094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chemeClr val="bg2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198120</xdr:colOff>
      <xdr:row>91</xdr:row>
      <xdr:rowOff>106680</xdr:rowOff>
    </xdr:from>
    <xdr:to>
      <xdr:col>5</xdr:col>
      <xdr:colOff>24765</xdr:colOff>
      <xdr:row>96</xdr:row>
      <xdr:rowOff>172720</xdr:rowOff>
    </xdr:to>
    <xdr:cxnSp macro="">
      <xdr:nvCxnSpPr>
        <xdr:cNvPr id="166" name="Line 13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CxnSpPr/>
      </xdr:nvCxnSpPr>
      <xdr:spPr bwMode="auto">
        <a:xfrm>
          <a:off x="3261360" y="812800"/>
          <a:ext cx="436245" cy="98044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563880</xdr:colOff>
      <xdr:row>92</xdr:row>
      <xdr:rowOff>167640</xdr:rowOff>
    </xdr:from>
    <xdr:to>
      <xdr:col>4</xdr:col>
      <xdr:colOff>290195</xdr:colOff>
      <xdr:row>96</xdr:row>
      <xdr:rowOff>170180</xdr:rowOff>
    </xdr:to>
    <xdr:cxnSp macro="">
      <xdr:nvCxnSpPr>
        <xdr:cNvPr id="167" name="Line 137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CxnSpPr/>
      </xdr:nvCxnSpPr>
      <xdr:spPr bwMode="auto">
        <a:xfrm flipV="1">
          <a:off x="2411095" y="1040130"/>
          <a:ext cx="945515" cy="73406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198120</xdr:colOff>
      <xdr:row>90</xdr:row>
      <xdr:rowOff>99060</xdr:rowOff>
    </xdr:from>
    <xdr:to>
      <xdr:col>7</xdr:col>
      <xdr:colOff>150495</xdr:colOff>
      <xdr:row>96</xdr:row>
      <xdr:rowOff>170815</xdr:rowOff>
    </xdr:to>
    <xdr:cxnSp macro="">
      <xdr:nvCxnSpPr>
        <xdr:cNvPr id="168" name="Line 14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CxnSpPr/>
      </xdr:nvCxnSpPr>
      <xdr:spPr bwMode="auto">
        <a:xfrm flipH="1" flipV="1">
          <a:off x="4480560" y="622300"/>
          <a:ext cx="561975" cy="1169035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502920</xdr:colOff>
      <xdr:row>90</xdr:row>
      <xdr:rowOff>175260</xdr:rowOff>
    </xdr:from>
    <xdr:to>
      <xdr:col>6</xdr:col>
      <xdr:colOff>229235</xdr:colOff>
      <xdr:row>91</xdr:row>
      <xdr:rowOff>66040</xdr:rowOff>
    </xdr:to>
    <xdr:cxnSp macro="">
      <xdr:nvCxnSpPr>
        <xdr:cNvPr id="169" name="Line 14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 bwMode="auto">
        <a:xfrm flipH="1">
          <a:off x="4183380" y="698500"/>
          <a:ext cx="335915" cy="7366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548640</xdr:colOff>
      <xdr:row>90</xdr:row>
      <xdr:rowOff>113665</xdr:rowOff>
    </xdr:from>
    <xdr:to>
      <xdr:col>6</xdr:col>
      <xdr:colOff>205740</xdr:colOff>
      <xdr:row>90</xdr:row>
      <xdr:rowOff>113665</xdr:rowOff>
    </xdr:to>
    <xdr:cxnSp macro="">
      <xdr:nvCxnSpPr>
        <xdr:cNvPr id="170" name="Line 14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CxnSpPr/>
      </xdr:nvCxnSpPr>
      <xdr:spPr bwMode="auto">
        <a:xfrm flipH="1">
          <a:off x="3596640" y="17068165"/>
          <a:ext cx="26670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83820</xdr:colOff>
      <xdr:row>91</xdr:row>
      <xdr:rowOff>96520</xdr:rowOff>
    </xdr:from>
    <xdr:to>
      <xdr:col>4</xdr:col>
      <xdr:colOff>426720</xdr:colOff>
      <xdr:row>91</xdr:row>
      <xdr:rowOff>96520</xdr:rowOff>
    </xdr:to>
    <xdr:cxnSp macro="">
      <xdr:nvCxnSpPr>
        <xdr:cNvPr id="171" name="Line 14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 bwMode="auto">
        <a:xfrm>
          <a:off x="2522220" y="17233900"/>
          <a:ext cx="34290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92</xdr:row>
      <xdr:rowOff>160020</xdr:rowOff>
    </xdr:from>
    <xdr:to>
      <xdr:col>6</xdr:col>
      <xdr:colOff>386080</xdr:colOff>
      <xdr:row>92</xdr:row>
      <xdr:rowOff>170180</xdr:rowOff>
    </xdr:to>
    <xdr:cxnSp macro="">
      <xdr:nvCxnSpPr>
        <xdr:cNvPr id="172" name="Line 13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CxnSpPr/>
      </xdr:nvCxnSpPr>
      <xdr:spPr bwMode="auto">
        <a:xfrm flipV="1">
          <a:off x="3374390" y="1035050"/>
          <a:ext cx="1300480" cy="1016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15240</xdr:colOff>
      <xdr:row>92</xdr:row>
      <xdr:rowOff>167640</xdr:rowOff>
    </xdr:from>
    <xdr:to>
      <xdr:col>6</xdr:col>
      <xdr:colOff>418465</xdr:colOff>
      <xdr:row>96</xdr:row>
      <xdr:rowOff>177800</xdr:rowOff>
    </xdr:to>
    <xdr:cxnSp macro="">
      <xdr:nvCxnSpPr>
        <xdr:cNvPr id="173" name="Line 140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CxnSpPr/>
      </xdr:nvCxnSpPr>
      <xdr:spPr bwMode="auto">
        <a:xfrm flipV="1">
          <a:off x="3688080" y="1041400"/>
          <a:ext cx="1012825" cy="74168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365760</xdr:colOff>
      <xdr:row>95</xdr:row>
      <xdr:rowOff>99060</xdr:rowOff>
    </xdr:from>
    <xdr:to>
      <xdr:col>5</xdr:col>
      <xdr:colOff>213360</xdr:colOff>
      <xdr:row>98</xdr:row>
      <xdr:rowOff>7620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/>
        </xdr:cNvSpPr>
      </xdr:nvSpPr>
      <xdr:spPr bwMode="auto">
        <a:xfrm>
          <a:off x="3436620" y="1513840"/>
          <a:ext cx="457200" cy="457200"/>
        </a:xfrm>
        <a:prstGeom prst="ellips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571500</xdr:colOff>
      <xdr:row>95</xdr:row>
      <xdr:rowOff>91440</xdr:rowOff>
    </xdr:from>
    <xdr:to>
      <xdr:col>4</xdr:col>
      <xdr:colOff>578485</xdr:colOff>
      <xdr:row>96</xdr:row>
      <xdr:rowOff>55245</xdr:rowOff>
    </xdr:to>
    <xdr:cxnSp macro="">
      <xdr:nvCxnSpPr>
        <xdr:cNvPr id="175" name="Line 147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 bwMode="auto">
        <a:xfrm flipV="1">
          <a:off x="2416175" y="1511935"/>
          <a:ext cx="1226185" cy="146685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403860</xdr:colOff>
      <xdr:row>98</xdr:row>
      <xdr:rowOff>88900</xdr:rowOff>
    </xdr:from>
    <xdr:to>
      <xdr:col>4</xdr:col>
      <xdr:colOff>535940</xdr:colOff>
      <xdr:row>98</xdr:row>
      <xdr:rowOff>88900</xdr:rowOff>
    </xdr:to>
    <xdr:cxnSp macro="">
      <xdr:nvCxnSpPr>
        <xdr:cNvPr id="176" name="Line 150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CxnSpPr/>
      </xdr:nvCxnSpPr>
      <xdr:spPr bwMode="auto">
        <a:xfrm>
          <a:off x="2842260" y="18506440"/>
          <a:ext cx="13208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457200</xdr:colOff>
      <xdr:row>96</xdr:row>
      <xdr:rowOff>68580</xdr:rowOff>
    </xdr:from>
    <xdr:to>
      <xdr:col>3</xdr:col>
      <xdr:colOff>76200</xdr:colOff>
      <xdr:row>97</xdr:row>
      <xdr:rowOff>109855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/>
        </xdr:cNvSpPr>
      </xdr:nvSpPr>
      <xdr:spPr bwMode="auto">
        <a:xfrm>
          <a:off x="2301240" y="1658620"/>
          <a:ext cx="228600" cy="224155"/>
        </a:xfrm>
        <a:prstGeom prst="ellips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563880</xdr:colOff>
      <xdr:row>97</xdr:row>
      <xdr:rowOff>106680</xdr:rowOff>
    </xdr:from>
    <xdr:to>
      <xdr:col>4</xdr:col>
      <xdr:colOff>575310</xdr:colOff>
      <xdr:row>98</xdr:row>
      <xdr:rowOff>12065</xdr:rowOff>
    </xdr:to>
    <xdr:cxnSp macro="">
      <xdr:nvCxnSpPr>
        <xdr:cNvPr id="178" name="Line 14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CxnSpPr/>
      </xdr:nvCxnSpPr>
      <xdr:spPr bwMode="auto">
        <a:xfrm flipH="1" flipV="1">
          <a:off x="2415540" y="1879600"/>
          <a:ext cx="1230630" cy="88265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114300</xdr:colOff>
      <xdr:row>95</xdr:row>
      <xdr:rowOff>17780</xdr:rowOff>
    </xdr:from>
    <xdr:to>
      <xdr:col>5</xdr:col>
      <xdr:colOff>246380</xdr:colOff>
      <xdr:row>95</xdr:row>
      <xdr:rowOff>17780</xdr:rowOff>
    </xdr:to>
    <xdr:cxnSp macro="">
      <xdr:nvCxnSpPr>
        <xdr:cNvPr id="179" name="Line 15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 bwMode="auto">
        <a:xfrm>
          <a:off x="3162300" y="17886680"/>
          <a:ext cx="132080" cy="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121920</xdr:colOff>
      <xdr:row>94</xdr:row>
      <xdr:rowOff>129540</xdr:rowOff>
    </xdr:from>
    <xdr:to>
      <xdr:col>3</xdr:col>
      <xdr:colOff>421005</xdr:colOff>
      <xdr:row>99</xdr:row>
      <xdr:rowOff>80010</xdr:rowOff>
    </xdr:to>
    <xdr:cxnSp macro="">
      <xdr:nvCxnSpPr>
        <xdr:cNvPr id="180" name="Line 12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CxnSpPr/>
      </xdr:nvCxnSpPr>
      <xdr:spPr bwMode="auto">
        <a:xfrm>
          <a:off x="1969770" y="1364615"/>
          <a:ext cx="908685" cy="86487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121920</xdr:colOff>
      <xdr:row>94</xdr:row>
      <xdr:rowOff>83820</xdr:rowOff>
    </xdr:from>
    <xdr:to>
      <xdr:col>3</xdr:col>
      <xdr:colOff>382270</xdr:colOff>
      <xdr:row>99</xdr:row>
      <xdr:rowOff>35560</xdr:rowOff>
    </xdr:to>
    <xdr:cxnSp macro="">
      <xdr:nvCxnSpPr>
        <xdr:cNvPr id="181" name="Line 13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CxnSpPr/>
      </xdr:nvCxnSpPr>
      <xdr:spPr bwMode="auto">
        <a:xfrm flipV="1">
          <a:off x="1969770" y="1341755"/>
          <a:ext cx="869950" cy="86614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563880</xdr:colOff>
      <xdr:row>93</xdr:row>
      <xdr:rowOff>144780</xdr:rowOff>
    </xdr:from>
    <xdr:to>
      <xdr:col>7</xdr:col>
      <xdr:colOff>310515</xdr:colOff>
      <xdr:row>100</xdr:row>
      <xdr:rowOff>50800</xdr:rowOff>
    </xdr:to>
    <xdr:cxnSp macro="">
      <xdr:nvCxnSpPr>
        <xdr:cNvPr id="182" name="Line 13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CxnSpPr/>
      </xdr:nvCxnSpPr>
      <xdr:spPr bwMode="auto">
        <a:xfrm flipH="1">
          <a:off x="4849495" y="1206500"/>
          <a:ext cx="356235" cy="118618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175260</xdr:colOff>
      <xdr:row>95</xdr:row>
      <xdr:rowOff>137160</xdr:rowOff>
    </xdr:from>
    <xdr:to>
      <xdr:col>8</xdr:col>
      <xdr:colOff>127635</xdr:colOff>
      <xdr:row>97</xdr:row>
      <xdr:rowOff>171450</xdr:rowOff>
    </xdr:to>
    <xdr:cxnSp macro="">
      <xdr:nvCxnSpPr>
        <xdr:cNvPr id="183" name="Line 133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 bwMode="auto">
        <a:xfrm>
          <a:off x="4458335" y="1576070"/>
          <a:ext cx="1171575" cy="40005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426720</xdr:colOff>
      <xdr:row>94</xdr:row>
      <xdr:rowOff>30480</xdr:rowOff>
    </xdr:from>
    <xdr:to>
      <xdr:col>7</xdr:col>
      <xdr:colOff>480695</xdr:colOff>
      <xdr:row>100</xdr:row>
      <xdr:rowOff>5080</xdr:rowOff>
    </xdr:to>
    <xdr:cxnSp macro="">
      <xdr:nvCxnSpPr>
        <xdr:cNvPr id="184" name="Line 134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CxnSpPr/>
      </xdr:nvCxnSpPr>
      <xdr:spPr bwMode="auto">
        <a:xfrm>
          <a:off x="4712970" y="1261110"/>
          <a:ext cx="663575" cy="107188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95</xdr:row>
      <xdr:rowOff>76200</xdr:rowOff>
    </xdr:from>
    <xdr:to>
      <xdr:col>8</xdr:col>
      <xdr:colOff>62865</xdr:colOff>
      <xdr:row>98</xdr:row>
      <xdr:rowOff>68580</xdr:rowOff>
    </xdr:to>
    <xdr:cxnSp macro="">
      <xdr:nvCxnSpPr>
        <xdr:cNvPr id="185" name="Line 13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CxnSpPr/>
      </xdr:nvCxnSpPr>
      <xdr:spPr bwMode="auto">
        <a:xfrm flipV="1">
          <a:off x="4476750" y="1513205"/>
          <a:ext cx="1091565" cy="541020"/>
        </a:xfrm>
        <a:prstGeom prst="line">
          <a:avLst/>
        </a:prstGeom>
        <a:noFill/>
        <a:ln w="9525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563880</xdr:colOff>
      <xdr:row>97</xdr:row>
      <xdr:rowOff>0</xdr:rowOff>
    </xdr:from>
    <xdr:to>
      <xdr:col>5</xdr:col>
      <xdr:colOff>20320</xdr:colOff>
      <xdr:row>97</xdr:row>
      <xdr:rowOff>5715</xdr:rowOff>
    </xdr:to>
    <xdr:cxnSp macro="">
      <xdr:nvCxnSpPr>
        <xdr:cNvPr id="186" name="Line 13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CxnSpPr/>
      </xdr:nvCxnSpPr>
      <xdr:spPr bwMode="auto">
        <a:xfrm flipV="1">
          <a:off x="2411095" y="1777365"/>
          <a:ext cx="1285240" cy="5715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533400</xdr:colOff>
      <xdr:row>95</xdr:row>
      <xdr:rowOff>15240</xdr:rowOff>
    </xdr:from>
    <xdr:to>
      <xdr:col>5</xdr:col>
      <xdr:colOff>106045</xdr:colOff>
      <xdr:row>98</xdr:row>
      <xdr:rowOff>96520</xdr:rowOff>
    </xdr:to>
    <xdr:cxnSp macro="">
      <xdr:nvCxnSpPr>
        <xdr:cNvPr id="187" name="Line 14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 bwMode="auto">
        <a:xfrm flipH="1">
          <a:off x="3600450" y="1456055"/>
          <a:ext cx="182245" cy="629920"/>
        </a:xfrm>
        <a:prstGeom prst="line">
          <a:avLst/>
        </a:prstGeom>
        <a:noFill/>
        <a:ln w="25400">
          <a:solidFill>
            <a:schemeClr val="bg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176169</xdr:colOff>
      <xdr:row>95</xdr:row>
      <xdr:rowOff>45490</xdr:rowOff>
    </xdr:from>
    <xdr:to>
      <xdr:col>8</xdr:col>
      <xdr:colOff>456866</xdr:colOff>
      <xdr:row>99</xdr:row>
      <xdr:rowOff>85294</xdr:rowOff>
    </xdr:to>
    <xdr:sp macro="" textlink="">
      <xdr:nvSpPr>
        <xdr:cNvPr id="189" name="Freeform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 rot="6315458">
          <a:off x="4502856" y="17854903"/>
          <a:ext cx="771324" cy="890297"/>
        </a:xfrm>
        <a:custGeom>
          <a:avLst/>
          <a:gdLst>
            <a:gd name="connsiteX0" fmla="*/ 8184 w 771324"/>
            <a:gd name="connsiteY0" fmla="*/ 356897 h 890297"/>
            <a:gd name="connsiteX1" fmla="*/ 564 w 771324"/>
            <a:gd name="connsiteY1" fmla="*/ 97817 h 890297"/>
            <a:gd name="connsiteX2" fmla="*/ 564 w 771324"/>
            <a:gd name="connsiteY2" fmla="*/ 90197 h 890297"/>
            <a:gd name="connsiteX3" fmla="*/ 762564 w 771324"/>
            <a:gd name="connsiteY3" fmla="*/ 52097 h 890297"/>
            <a:gd name="connsiteX4" fmla="*/ 434904 w 771324"/>
            <a:gd name="connsiteY4" fmla="*/ 890297 h 890297"/>
            <a:gd name="connsiteX5" fmla="*/ 434904 w 771324"/>
            <a:gd name="connsiteY5" fmla="*/ 890297 h 8902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71324" h="890297">
              <a:moveTo>
                <a:pt x="8184" y="356897"/>
              </a:moveTo>
              <a:cubicBezTo>
                <a:pt x="5644" y="270537"/>
                <a:pt x="1834" y="142267"/>
                <a:pt x="564" y="97817"/>
              </a:cubicBezTo>
              <a:cubicBezTo>
                <a:pt x="-706" y="53367"/>
                <a:pt x="564" y="90197"/>
                <a:pt x="564" y="90197"/>
              </a:cubicBezTo>
              <a:cubicBezTo>
                <a:pt x="127564" y="82577"/>
                <a:pt x="690174" y="-81253"/>
                <a:pt x="762564" y="52097"/>
              </a:cubicBezTo>
              <a:cubicBezTo>
                <a:pt x="834954" y="185447"/>
                <a:pt x="434904" y="890297"/>
                <a:pt x="434904" y="890297"/>
              </a:cubicBezTo>
              <a:lnTo>
                <a:pt x="434904" y="890297"/>
              </a:lnTo>
            </a:path>
          </a:pathLst>
        </a:cu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228600</xdr:colOff>
      <xdr:row>92</xdr:row>
      <xdr:rowOff>45720</xdr:rowOff>
    </xdr:from>
    <xdr:to>
      <xdr:col>5</xdr:col>
      <xdr:colOff>603120</xdr:colOff>
      <xdr:row>95</xdr:row>
      <xdr:rowOff>106680</xdr:rowOff>
    </xdr:to>
    <xdr:sp macro="" textlink="">
      <xdr:nvSpPr>
        <xdr:cNvPr id="190" name="Freeform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57400" y="17365980"/>
          <a:ext cx="1593720" cy="609600"/>
        </a:xfrm>
        <a:custGeom>
          <a:avLst/>
          <a:gdLst>
            <a:gd name="connsiteX0" fmla="*/ 8184 w 771324"/>
            <a:gd name="connsiteY0" fmla="*/ 356897 h 890297"/>
            <a:gd name="connsiteX1" fmla="*/ 564 w 771324"/>
            <a:gd name="connsiteY1" fmla="*/ 97817 h 890297"/>
            <a:gd name="connsiteX2" fmla="*/ 564 w 771324"/>
            <a:gd name="connsiteY2" fmla="*/ 90197 h 890297"/>
            <a:gd name="connsiteX3" fmla="*/ 762564 w 771324"/>
            <a:gd name="connsiteY3" fmla="*/ 52097 h 890297"/>
            <a:gd name="connsiteX4" fmla="*/ 434904 w 771324"/>
            <a:gd name="connsiteY4" fmla="*/ 890297 h 890297"/>
            <a:gd name="connsiteX5" fmla="*/ 434904 w 771324"/>
            <a:gd name="connsiteY5" fmla="*/ 890297 h 8902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71324" h="890297">
              <a:moveTo>
                <a:pt x="8184" y="356897"/>
              </a:moveTo>
              <a:cubicBezTo>
                <a:pt x="5644" y="270537"/>
                <a:pt x="1834" y="142267"/>
                <a:pt x="564" y="97817"/>
              </a:cubicBezTo>
              <a:cubicBezTo>
                <a:pt x="-706" y="53367"/>
                <a:pt x="564" y="90197"/>
                <a:pt x="564" y="90197"/>
              </a:cubicBezTo>
              <a:cubicBezTo>
                <a:pt x="127564" y="82577"/>
                <a:pt x="690174" y="-81253"/>
                <a:pt x="762564" y="52097"/>
              </a:cubicBezTo>
              <a:cubicBezTo>
                <a:pt x="834954" y="185447"/>
                <a:pt x="434904" y="890297"/>
                <a:pt x="434904" y="890297"/>
              </a:cubicBezTo>
              <a:lnTo>
                <a:pt x="434904" y="890297"/>
              </a:lnTo>
            </a:path>
          </a:pathLst>
        </a:cu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441960</xdr:colOff>
      <xdr:row>98</xdr:row>
      <xdr:rowOff>129540</xdr:rowOff>
    </xdr:from>
    <xdr:to>
      <xdr:col>5</xdr:col>
      <xdr:colOff>487680</xdr:colOff>
      <xdr:row>100</xdr:row>
      <xdr:rowOff>30480</xdr:rowOff>
    </xdr:to>
    <xdr:sp macro="" textlink="">
      <xdr:nvSpPr>
        <xdr:cNvPr id="191" name="Arc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270760" y="18547080"/>
          <a:ext cx="1264920" cy="266700"/>
        </a:xfrm>
        <a:prstGeom prst="arc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91</xdr:row>
      <xdr:rowOff>22860</xdr:rowOff>
    </xdr:from>
    <xdr:to>
      <xdr:col>2</xdr:col>
      <xdr:colOff>403860</xdr:colOff>
      <xdr:row>91</xdr:row>
      <xdr:rowOff>167640</xdr:rowOff>
    </xdr:to>
    <xdr:sp macro="" textlink="">
      <xdr:nvSpPr>
        <xdr:cNvPr id="192" name="Arc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1249680" y="17160240"/>
          <a:ext cx="373380" cy="144780"/>
        </a:xfrm>
        <a:prstGeom prst="arc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304800</xdr:colOff>
      <xdr:row>98</xdr:row>
      <xdr:rowOff>53339</xdr:rowOff>
    </xdr:from>
    <xdr:to>
      <xdr:col>3</xdr:col>
      <xdr:colOff>449580</xdr:colOff>
      <xdr:row>100</xdr:row>
      <xdr:rowOff>60959</xdr:rowOff>
    </xdr:to>
    <xdr:sp macro="" textlink="">
      <xdr:nvSpPr>
        <xdr:cNvPr id="193" name="Arc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 rot="5795078">
          <a:off x="2019300" y="18585179"/>
          <a:ext cx="373380" cy="144780"/>
        </a:xfrm>
        <a:prstGeom prst="arc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106</xdr:row>
      <xdr:rowOff>53340</xdr:rowOff>
    </xdr:from>
    <xdr:to>
      <xdr:col>4</xdr:col>
      <xdr:colOff>38100</xdr:colOff>
      <xdr:row>113</xdr:row>
      <xdr:rowOff>30480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/>
        </xdr:cNvSpPr>
      </xdr:nvSpPr>
      <xdr:spPr bwMode="auto">
        <a:xfrm>
          <a:off x="1219200" y="19933920"/>
          <a:ext cx="1257300" cy="1257300"/>
        </a:xfrm>
        <a:prstGeom prst="ellipse">
          <a:avLst/>
        </a:prstGeom>
        <a:solidFill>
          <a:srgbClr val="FFFFFF">
            <a:alpha val="0"/>
          </a:srgbClr>
        </a:solidFill>
        <a:ln w="25400">
          <a:solidFill>
            <a:schemeClr val="bg2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445136</xdr:colOff>
      <xdr:row>106</xdr:row>
      <xdr:rowOff>88900</xdr:rowOff>
    </xdr:from>
    <xdr:to>
      <xdr:col>3</xdr:col>
      <xdr:colOff>191771</xdr:colOff>
      <xdr:row>112</xdr:row>
      <xdr:rowOff>177800</xdr:rowOff>
    </xdr:to>
    <xdr:cxnSp macro="">
      <xdr:nvCxnSpPr>
        <xdr:cNvPr id="195" name="Line 13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CxnSpPr/>
      </xdr:nvCxnSpPr>
      <xdr:spPr bwMode="auto">
        <a:xfrm flipH="1">
          <a:off x="1664336" y="19969480"/>
          <a:ext cx="356235" cy="1186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53975</xdr:colOff>
      <xdr:row>108</xdr:row>
      <xdr:rowOff>92710</xdr:rowOff>
    </xdr:from>
    <xdr:to>
      <xdr:col>4</xdr:col>
      <xdr:colOff>6350</xdr:colOff>
      <xdr:row>110</xdr:row>
      <xdr:rowOff>127000</xdr:rowOff>
    </xdr:to>
    <xdr:cxnSp macro="">
      <xdr:nvCxnSpPr>
        <xdr:cNvPr id="196" name="Line 13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CxnSpPr/>
      </xdr:nvCxnSpPr>
      <xdr:spPr bwMode="auto">
        <a:xfrm>
          <a:off x="1273175" y="20339050"/>
          <a:ext cx="11715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308610</xdr:colOff>
      <xdr:row>106</xdr:row>
      <xdr:rowOff>143510</xdr:rowOff>
    </xdr:from>
    <xdr:to>
      <xdr:col>3</xdr:col>
      <xdr:colOff>362585</xdr:colOff>
      <xdr:row>112</xdr:row>
      <xdr:rowOff>118110</xdr:rowOff>
    </xdr:to>
    <xdr:cxnSp macro="">
      <xdr:nvCxnSpPr>
        <xdr:cNvPr id="197" name="Line 134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CxnSpPr/>
      </xdr:nvCxnSpPr>
      <xdr:spPr bwMode="auto">
        <a:xfrm>
          <a:off x="1527810" y="20024090"/>
          <a:ext cx="663575" cy="1071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72390</xdr:colOff>
      <xdr:row>108</xdr:row>
      <xdr:rowOff>29845</xdr:rowOff>
    </xdr:from>
    <xdr:to>
      <xdr:col>3</xdr:col>
      <xdr:colOff>554355</xdr:colOff>
      <xdr:row>111</xdr:row>
      <xdr:rowOff>22225</xdr:rowOff>
    </xdr:to>
    <xdr:cxnSp macro="">
      <xdr:nvCxnSpPr>
        <xdr:cNvPr id="198" name="Line 13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CxnSpPr/>
      </xdr:nvCxnSpPr>
      <xdr:spPr bwMode="auto">
        <a:xfrm flipV="1">
          <a:off x="1291590" y="2027618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521336</xdr:colOff>
      <xdr:row>106</xdr:row>
      <xdr:rowOff>127000</xdr:rowOff>
    </xdr:from>
    <xdr:to>
      <xdr:col>3</xdr:col>
      <xdr:colOff>267971</xdr:colOff>
      <xdr:row>113</xdr:row>
      <xdr:rowOff>33020</xdr:rowOff>
    </xdr:to>
    <xdr:cxnSp macro="">
      <xdr:nvCxnSpPr>
        <xdr:cNvPr id="199" name="Line 13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CxnSpPr/>
      </xdr:nvCxnSpPr>
      <xdr:spPr bwMode="auto">
        <a:xfrm flipH="1">
          <a:off x="1740536" y="20007580"/>
          <a:ext cx="356235" cy="1186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106</xdr:row>
      <xdr:rowOff>165100</xdr:rowOff>
    </xdr:from>
    <xdr:to>
      <xdr:col>3</xdr:col>
      <xdr:colOff>344172</xdr:colOff>
      <xdr:row>113</xdr:row>
      <xdr:rowOff>30480</xdr:rowOff>
    </xdr:to>
    <xdr:cxnSp macro="">
      <xdr:nvCxnSpPr>
        <xdr:cNvPr id="200" name="Line 13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CxnSpPr>
          <a:endCxn id="194" idx="4"/>
        </xdr:cNvCxnSpPr>
      </xdr:nvCxnSpPr>
      <xdr:spPr bwMode="auto">
        <a:xfrm flipH="1">
          <a:off x="1847850" y="20045680"/>
          <a:ext cx="325122" cy="1145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213360</xdr:colOff>
      <xdr:row>107</xdr:row>
      <xdr:rowOff>20320</xdr:rowOff>
    </xdr:from>
    <xdr:to>
      <xdr:col>3</xdr:col>
      <xdr:colOff>420372</xdr:colOff>
      <xdr:row>113</xdr:row>
      <xdr:rowOff>0</xdr:rowOff>
    </xdr:to>
    <xdr:cxnSp macro="">
      <xdr:nvCxnSpPr>
        <xdr:cNvPr id="201" name="Line 13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CxnSpPr/>
      </xdr:nvCxnSpPr>
      <xdr:spPr bwMode="auto">
        <a:xfrm flipH="1">
          <a:off x="2042160" y="20083780"/>
          <a:ext cx="207012" cy="1076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320040</xdr:colOff>
      <xdr:row>107</xdr:row>
      <xdr:rowOff>58420</xdr:rowOff>
    </xdr:from>
    <xdr:to>
      <xdr:col>3</xdr:col>
      <xdr:colOff>496572</xdr:colOff>
      <xdr:row>112</xdr:row>
      <xdr:rowOff>129540</xdr:rowOff>
    </xdr:to>
    <xdr:cxnSp macro="">
      <xdr:nvCxnSpPr>
        <xdr:cNvPr id="202" name="Line 132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CxnSpPr/>
      </xdr:nvCxnSpPr>
      <xdr:spPr bwMode="auto">
        <a:xfrm flipH="1">
          <a:off x="2148840" y="20121880"/>
          <a:ext cx="176532" cy="985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365760</xdr:colOff>
      <xdr:row>107</xdr:row>
      <xdr:rowOff>96520</xdr:rowOff>
    </xdr:from>
    <xdr:to>
      <xdr:col>3</xdr:col>
      <xdr:colOff>572772</xdr:colOff>
      <xdr:row>112</xdr:row>
      <xdr:rowOff>121920</xdr:rowOff>
    </xdr:to>
    <xdr:cxnSp macro="">
      <xdr:nvCxnSpPr>
        <xdr:cNvPr id="203" name="Line 13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CxnSpPr/>
      </xdr:nvCxnSpPr>
      <xdr:spPr bwMode="auto">
        <a:xfrm flipH="1">
          <a:off x="2194560" y="20159980"/>
          <a:ext cx="207012" cy="93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463573</xdr:colOff>
      <xdr:row>108</xdr:row>
      <xdr:rowOff>91440</xdr:rowOff>
    </xdr:from>
    <xdr:to>
      <xdr:col>4</xdr:col>
      <xdr:colOff>15240</xdr:colOff>
      <xdr:row>112</xdr:row>
      <xdr:rowOff>29233</xdr:rowOff>
    </xdr:to>
    <xdr:cxnSp macro="">
      <xdr:nvCxnSpPr>
        <xdr:cNvPr id="204" name="Line 13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CxnSpPr>
          <a:endCxn id="194" idx="5"/>
        </xdr:cNvCxnSpPr>
      </xdr:nvCxnSpPr>
      <xdr:spPr bwMode="auto">
        <a:xfrm flipH="1">
          <a:off x="2292373" y="20337780"/>
          <a:ext cx="161267" cy="669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463573</xdr:colOff>
      <xdr:row>109</xdr:row>
      <xdr:rowOff>15240</xdr:rowOff>
    </xdr:from>
    <xdr:to>
      <xdr:col>4</xdr:col>
      <xdr:colOff>45720</xdr:colOff>
      <xdr:row>112</xdr:row>
      <xdr:rowOff>29233</xdr:rowOff>
    </xdr:to>
    <xdr:cxnSp macro="">
      <xdr:nvCxnSpPr>
        <xdr:cNvPr id="205" name="Line 13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CxnSpPr>
          <a:endCxn id="194" idx="5"/>
        </xdr:cNvCxnSpPr>
      </xdr:nvCxnSpPr>
      <xdr:spPr bwMode="auto">
        <a:xfrm flipH="1">
          <a:off x="2292373" y="20444460"/>
          <a:ext cx="191747" cy="5626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80010</xdr:colOff>
      <xdr:row>108</xdr:row>
      <xdr:rowOff>75565</xdr:rowOff>
    </xdr:from>
    <xdr:to>
      <xdr:col>3</xdr:col>
      <xdr:colOff>561975</xdr:colOff>
      <xdr:row>111</xdr:row>
      <xdr:rowOff>67945</xdr:rowOff>
    </xdr:to>
    <xdr:cxnSp macro="">
      <xdr:nvCxnSpPr>
        <xdr:cNvPr id="206" name="Line 13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CxnSpPr/>
      </xdr:nvCxnSpPr>
      <xdr:spPr bwMode="auto">
        <a:xfrm flipV="1">
          <a:off x="1299210" y="2032190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87630</xdr:colOff>
      <xdr:row>108</xdr:row>
      <xdr:rowOff>121285</xdr:rowOff>
    </xdr:from>
    <xdr:to>
      <xdr:col>3</xdr:col>
      <xdr:colOff>569595</xdr:colOff>
      <xdr:row>111</xdr:row>
      <xdr:rowOff>113665</xdr:rowOff>
    </xdr:to>
    <xdr:cxnSp macro="">
      <xdr:nvCxnSpPr>
        <xdr:cNvPr id="207" name="Line 13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CxnSpPr/>
      </xdr:nvCxnSpPr>
      <xdr:spPr bwMode="auto">
        <a:xfrm flipV="1">
          <a:off x="1306830" y="2036762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</xdr:colOff>
      <xdr:row>108</xdr:row>
      <xdr:rowOff>167005</xdr:rowOff>
    </xdr:from>
    <xdr:to>
      <xdr:col>3</xdr:col>
      <xdr:colOff>577215</xdr:colOff>
      <xdr:row>111</xdr:row>
      <xdr:rowOff>159385</xdr:rowOff>
    </xdr:to>
    <xdr:cxnSp macro="">
      <xdr:nvCxnSpPr>
        <xdr:cNvPr id="208" name="Line 13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CxnSpPr/>
      </xdr:nvCxnSpPr>
      <xdr:spPr bwMode="auto">
        <a:xfrm flipV="1">
          <a:off x="1314450" y="2041334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102870</xdr:colOff>
      <xdr:row>109</xdr:row>
      <xdr:rowOff>29845</xdr:rowOff>
    </xdr:from>
    <xdr:to>
      <xdr:col>3</xdr:col>
      <xdr:colOff>584835</xdr:colOff>
      <xdr:row>112</xdr:row>
      <xdr:rowOff>22225</xdr:rowOff>
    </xdr:to>
    <xdr:cxnSp macro="">
      <xdr:nvCxnSpPr>
        <xdr:cNvPr id="209" name="Line 13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CxnSpPr/>
      </xdr:nvCxnSpPr>
      <xdr:spPr bwMode="auto">
        <a:xfrm flipV="1">
          <a:off x="1322070" y="2045906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110490</xdr:colOff>
      <xdr:row>109</xdr:row>
      <xdr:rowOff>75565</xdr:rowOff>
    </xdr:from>
    <xdr:to>
      <xdr:col>3</xdr:col>
      <xdr:colOff>592455</xdr:colOff>
      <xdr:row>112</xdr:row>
      <xdr:rowOff>67945</xdr:rowOff>
    </xdr:to>
    <xdr:cxnSp macro="">
      <xdr:nvCxnSpPr>
        <xdr:cNvPr id="210" name="Line 13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CxnSpPr/>
      </xdr:nvCxnSpPr>
      <xdr:spPr bwMode="auto">
        <a:xfrm flipV="1">
          <a:off x="1329690" y="2050478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179070</xdr:colOff>
      <xdr:row>109</xdr:row>
      <xdr:rowOff>75565</xdr:rowOff>
    </xdr:from>
    <xdr:to>
      <xdr:col>4</xdr:col>
      <xdr:colOff>51435</xdr:colOff>
      <xdr:row>112</xdr:row>
      <xdr:rowOff>67945</xdr:rowOff>
    </xdr:to>
    <xdr:cxnSp macro="">
      <xdr:nvCxnSpPr>
        <xdr:cNvPr id="211" name="Line 13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CxnSpPr/>
      </xdr:nvCxnSpPr>
      <xdr:spPr bwMode="auto">
        <a:xfrm flipV="1">
          <a:off x="1398270" y="20504785"/>
          <a:ext cx="1091565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289560</xdr:colOff>
      <xdr:row>109</xdr:row>
      <xdr:rowOff>167005</xdr:rowOff>
    </xdr:from>
    <xdr:to>
      <xdr:col>3</xdr:col>
      <xdr:colOff>607695</xdr:colOff>
      <xdr:row>112</xdr:row>
      <xdr:rowOff>83820</xdr:rowOff>
    </xdr:to>
    <xdr:cxnSp macro="">
      <xdr:nvCxnSpPr>
        <xdr:cNvPr id="212" name="Line 13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CxnSpPr/>
      </xdr:nvCxnSpPr>
      <xdr:spPr bwMode="auto">
        <a:xfrm flipV="1">
          <a:off x="1508760" y="20596225"/>
          <a:ext cx="927735" cy="4654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342900</xdr:colOff>
      <xdr:row>110</xdr:row>
      <xdr:rowOff>29845</xdr:rowOff>
    </xdr:from>
    <xdr:to>
      <xdr:col>4</xdr:col>
      <xdr:colOff>5715</xdr:colOff>
      <xdr:row>112</xdr:row>
      <xdr:rowOff>99060</xdr:rowOff>
    </xdr:to>
    <xdr:cxnSp macro="">
      <xdr:nvCxnSpPr>
        <xdr:cNvPr id="213" name="Line 13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CxnSpPr/>
      </xdr:nvCxnSpPr>
      <xdr:spPr bwMode="auto">
        <a:xfrm flipV="1">
          <a:off x="1562100" y="20641945"/>
          <a:ext cx="882015" cy="43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411480</xdr:colOff>
      <xdr:row>110</xdr:row>
      <xdr:rowOff>75565</xdr:rowOff>
    </xdr:from>
    <xdr:to>
      <xdr:col>4</xdr:col>
      <xdr:colOff>13335</xdr:colOff>
      <xdr:row>112</xdr:row>
      <xdr:rowOff>152400</xdr:rowOff>
    </xdr:to>
    <xdr:cxnSp macro="">
      <xdr:nvCxnSpPr>
        <xdr:cNvPr id="214" name="Line 13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CxnSpPr/>
      </xdr:nvCxnSpPr>
      <xdr:spPr bwMode="auto">
        <a:xfrm flipV="1">
          <a:off x="1630680" y="20687665"/>
          <a:ext cx="821055" cy="4425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533400</xdr:colOff>
      <xdr:row>110</xdr:row>
      <xdr:rowOff>121285</xdr:rowOff>
    </xdr:from>
    <xdr:to>
      <xdr:col>4</xdr:col>
      <xdr:colOff>20955</xdr:colOff>
      <xdr:row>112</xdr:row>
      <xdr:rowOff>137160</xdr:rowOff>
    </xdr:to>
    <xdr:cxnSp macro="">
      <xdr:nvCxnSpPr>
        <xdr:cNvPr id="215" name="Line 13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CxnSpPr/>
      </xdr:nvCxnSpPr>
      <xdr:spPr bwMode="auto">
        <a:xfrm flipV="1">
          <a:off x="1752600" y="20733385"/>
          <a:ext cx="706755" cy="3816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110</xdr:row>
      <xdr:rowOff>167005</xdr:rowOff>
    </xdr:from>
    <xdr:to>
      <xdr:col>4</xdr:col>
      <xdr:colOff>28575</xdr:colOff>
      <xdr:row>113</xdr:row>
      <xdr:rowOff>30480</xdr:rowOff>
    </xdr:to>
    <xdr:cxnSp macro="">
      <xdr:nvCxnSpPr>
        <xdr:cNvPr id="216" name="Line 13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CxnSpPr>
          <a:stCxn id="194" idx="4"/>
        </xdr:cNvCxnSpPr>
      </xdr:nvCxnSpPr>
      <xdr:spPr bwMode="auto">
        <a:xfrm flipV="1">
          <a:off x="1847850" y="20779105"/>
          <a:ext cx="619125" cy="4121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111</xdr:row>
      <xdr:rowOff>29845</xdr:rowOff>
    </xdr:from>
    <xdr:to>
      <xdr:col>4</xdr:col>
      <xdr:colOff>36195</xdr:colOff>
      <xdr:row>113</xdr:row>
      <xdr:rowOff>30480</xdr:rowOff>
    </xdr:to>
    <xdr:cxnSp macro="">
      <xdr:nvCxnSpPr>
        <xdr:cNvPr id="217" name="Line 13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CxnSpPr>
          <a:stCxn id="194" idx="4"/>
        </xdr:cNvCxnSpPr>
      </xdr:nvCxnSpPr>
      <xdr:spPr bwMode="auto">
        <a:xfrm flipV="1">
          <a:off x="1847850" y="20824825"/>
          <a:ext cx="626745" cy="3663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22860</xdr:colOff>
      <xdr:row>116</xdr:row>
      <xdr:rowOff>99060</xdr:rowOff>
    </xdr:from>
    <xdr:to>
      <xdr:col>3</xdr:col>
      <xdr:colOff>480060</xdr:colOff>
      <xdr:row>117</xdr:row>
      <xdr:rowOff>30480</xdr:rowOff>
    </xdr:to>
    <xdr:sp macro="" textlink="">
      <xdr:nvSpPr>
        <xdr:cNvPr id="233" name="Freeform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1242060" y="21404580"/>
          <a:ext cx="1066800" cy="114300"/>
        </a:xfrm>
        <a:custGeom>
          <a:avLst/>
          <a:gdLst>
            <a:gd name="connsiteX0" fmla="*/ 0 w 1066800"/>
            <a:gd name="connsiteY0" fmla="*/ 0 h 114300"/>
            <a:gd name="connsiteX1" fmla="*/ 38100 w 1066800"/>
            <a:gd name="connsiteY1" fmla="*/ 30480 h 114300"/>
            <a:gd name="connsiteX2" fmla="*/ 68580 w 1066800"/>
            <a:gd name="connsiteY2" fmla="*/ 38100 h 114300"/>
            <a:gd name="connsiteX3" fmla="*/ 99060 w 1066800"/>
            <a:gd name="connsiteY3" fmla="*/ 53340 h 114300"/>
            <a:gd name="connsiteX4" fmla="*/ 121920 w 1066800"/>
            <a:gd name="connsiteY4" fmla="*/ 60960 h 114300"/>
            <a:gd name="connsiteX5" fmla="*/ 167640 w 1066800"/>
            <a:gd name="connsiteY5" fmla="*/ 99060 h 114300"/>
            <a:gd name="connsiteX6" fmla="*/ 213360 w 1066800"/>
            <a:gd name="connsiteY6" fmla="*/ 68580 h 114300"/>
            <a:gd name="connsiteX7" fmla="*/ 259080 w 1066800"/>
            <a:gd name="connsiteY7" fmla="*/ 53340 h 114300"/>
            <a:gd name="connsiteX8" fmla="*/ 335280 w 1066800"/>
            <a:gd name="connsiteY8" fmla="*/ 60960 h 114300"/>
            <a:gd name="connsiteX9" fmla="*/ 403860 w 1066800"/>
            <a:gd name="connsiteY9" fmla="*/ 45720 h 114300"/>
            <a:gd name="connsiteX10" fmla="*/ 426720 w 1066800"/>
            <a:gd name="connsiteY10" fmla="*/ 91440 h 114300"/>
            <a:gd name="connsiteX11" fmla="*/ 449580 w 1066800"/>
            <a:gd name="connsiteY11" fmla="*/ 106680 h 114300"/>
            <a:gd name="connsiteX12" fmla="*/ 548640 w 1066800"/>
            <a:gd name="connsiteY12" fmla="*/ 91440 h 114300"/>
            <a:gd name="connsiteX13" fmla="*/ 571500 w 1066800"/>
            <a:gd name="connsiteY13" fmla="*/ 76200 h 114300"/>
            <a:gd name="connsiteX14" fmla="*/ 617220 w 1066800"/>
            <a:gd name="connsiteY14" fmla="*/ 60960 h 114300"/>
            <a:gd name="connsiteX15" fmla="*/ 655320 w 1066800"/>
            <a:gd name="connsiteY15" fmla="*/ 68580 h 114300"/>
            <a:gd name="connsiteX16" fmla="*/ 739140 w 1066800"/>
            <a:gd name="connsiteY16" fmla="*/ 83820 h 114300"/>
            <a:gd name="connsiteX17" fmla="*/ 746760 w 1066800"/>
            <a:gd name="connsiteY17" fmla="*/ 106680 h 114300"/>
            <a:gd name="connsiteX18" fmla="*/ 807720 w 1066800"/>
            <a:gd name="connsiteY18" fmla="*/ 106680 h 114300"/>
            <a:gd name="connsiteX19" fmla="*/ 845820 w 1066800"/>
            <a:gd name="connsiteY19" fmla="*/ 91440 h 114300"/>
            <a:gd name="connsiteX20" fmla="*/ 891540 w 1066800"/>
            <a:gd name="connsiteY20" fmla="*/ 76200 h 114300"/>
            <a:gd name="connsiteX21" fmla="*/ 914400 w 1066800"/>
            <a:gd name="connsiteY21" fmla="*/ 68580 h 114300"/>
            <a:gd name="connsiteX22" fmla="*/ 937260 w 1066800"/>
            <a:gd name="connsiteY22" fmla="*/ 60960 h 114300"/>
            <a:gd name="connsiteX23" fmla="*/ 1066800 w 1066800"/>
            <a:gd name="connsiteY23" fmla="*/ 53340 h 114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066800" h="114300">
              <a:moveTo>
                <a:pt x="0" y="0"/>
              </a:moveTo>
              <a:cubicBezTo>
                <a:pt x="12700" y="10160"/>
                <a:pt x="23883" y="22582"/>
                <a:pt x="38100" y="30480"/>
              </a:cubicBezTo>
              <a:cubicBezTo>
                <a:pt x="47255" y="35566"/>
                <a:pt x="58774" y="34423"/>
                <a:pt x="68580" y="38100"/>
              </a:cubicBezTo>
              <a:cubicBezTo>
                <a:pt x="79216" y="42088"/>
                <a:pt x="88619" y="48865"/>
                <a:pt x="99060" y="53340"/>
              </a:cubicBezTo>
              <a:cubicBezTo>
                <a:pt x="106443" y="56504"/>
                <a:pt x="114300" y="58420"/>
                <a:pt x="121920" y="60960"/>
              </a:cubicBezTo>
              <a:cubicBezTo>
                <a:pt x="124019" y="63059"/>
                <a:pt x="158960" y="100989"/>
                <a:pt x="167640" y="99060"/>
              </a:cubicBezTo>
              <a:cubicBezTo>
                <a:pt x="185520" y="95087"/>
                <a:pt x="195984" y="74372"/>
                <a:pt x="213360" y="68580"/>
              </a:cubicBezTo>
              <a:lnTo>
                <a:pt x="259080" y="53340"/>
              </a:lnTo>
              <a:cubicBezTo>
                <a:pt x="284480" y="55880"/>
                <a:pt x="309753" y="60960"/>
                <a:pt x="335280" y="60960"/>
              </a:cubicBezTo>
              <a:cubicBezTo>
                <a:pt x="362101" y="60960"/>
                <a:pt x="380286" y="53578"/>
                <a:pt x="403860" y="45720"/>
              </a:cubicBezTo>
              <a:cubicBezTo>
                <a:pt x="410058" y="64313"/>
                <a:pt x="411948" y="76668"/>
                <a:pt x="426720" y="91440"/>
              </a:cubicBezTo>
              <a:cubicBezTo>
                <a:pt x="433196" y="97916"/>
                <a:pt x="441960" y="101600"/>
                <a:pt x="449580" y="106680"/>
              </a:cubicBezTo>
              <a:cubicBezTo>
                <a:pt x="471434" y="104495"/>
                <a:pt x="521179" y="105171"/>
                <a:pt x="548640" y="91440"/>
              </a:cubicBezTo>
              <a:cubicBezTo>
                <a:pt x="556831" y="87344"/>
                <a:pt x="563131" y="79919"/>
                <a:pt x="571500" y="76200"/>
              </a:cubicBezTo>
              <a:cubicBezTo>
                <a:pt x="586180" y="69676"/>
                <a:pt x="617220" y="60960"/>
                <a:pt x="617220" y="60960"/>
              </a:cubicBezTo>
              <a:lnTo>
                <a:pt x="655320" y="68580"/>
              </a:lnTo>
              <a:cubicBezTo>
                <a:pt x="762561" y="88078"/>
                <a:pt x="645027" y="64997"/>
                <a:pt x="739140" y="83820"/>
              </a:cubicBezTo>
              <a:cubicBezTo>
                <a:pt x="741680" y="91440"/>
                <a:pt x="741080" y="101000"/>
                <a:pt x="746760" y="106680"/>
              </a:cubicBezTo>
              <a:cubicBezTo>
                <a:pt x="761690" y="121610"/>
                <a:pt x="794343" y="110693"/>
                <a:pt x="807720" y="106680"/>
              </a:cubicBezTo>
              <a:cubicBezTo>
                <a:pt x="820821" y="102750"/>
                <a:pt x="832965" y="96114"/>
                <a:pt x="845820" y="91440"/>
              </a:cubicBezTo>
              <a:cubicBezTo>
                <a:pt x="860917" y="85950"/>
                <a:pt x="876300" y="81280"/>
                <a:pt x="891540" y="76200"/>
              </a:cubicBezTo>
              <a:lnTo>
                <a:pt x="914400" y="68580"/>
              </a:lnTo>
              <a:cubicBezTo>
                <a:pt x="922020" y="66040"/>
                <a:pt x="929268" y="61759"/>
                <a:pt x="937260" y="60960"/>
              </a:cubicBezTo>
              <a:cubicBezTo>
                <a:pt x="1031152" y="51571"/>
                <a:pt x="987933" y="53340"/>
                <a:pt x="1066800" y="5334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83820</xdr:colOff>
      <xdr:row>118</xdr:row>
      <xdr:rowOff>53340</xdr:rowOff>
    </xdr:from>
    <xdr:to>
      <xdr:col>4</xdr:col>
      <xdr:colOff>60960</xdr:colOff>
      <xdr:row>118</xdr:row>
      <xdr:rowOff>121920</xdr:rowOff>
    </xdr:to>
    <xdr:sp macro="" textlink="">
      <xdr:nvSpPr>
        <xdr:cNvPr id="234" name="Freeform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1303020" y="21724620"/>
          <a:ext cx="1196340" cy="68580"/>
        </a:xfrm>
        <a:custGeom>
          <a:avLst/>
          <a:gdLst>
            <a:gd name="connsiteX0" fmla="*/ 0 w 1196340"/>
            <a:gd name="connsiteY0" fmla="*/ 38100 h 68580"/>
            <a:gd name="connsiteX1" fmla="*/ 106680 w 1196340"/>
            <a:gd name="connsiteY1" fmla="*/ 45720 h 68580"/>
            <a:gd name="connsiteX2" fmla="*/ 129540 w 1196340"/>
            <a:gd name="connsiteY2" fmla="*/ 53340 h 68580"/>
            <a:gd name="connsiteX3" fmla="*/ 175260 w 1196340"/>
            <a:gd name="connsiteY3" fmla="*/ 45720 h 68580"/>
            <a:gd name="connsiteX4" fmla="*/ 220980 w 1196340"/>
            <a:gd name="connsiteY4" fmla="*/ 22860 h 68580"/>
            <a:gd name="connsiteX5" fmla="*/ 243840 w 1196340"/>
            <a:gd name="connsiteY5" fmla="*/ 45720 h 68580"/>
            <a:gd name="connsiteX6" fmla="*/ 266700 w 1196340"/>
            <a:gd name="connsiteY6" fmla="*/ 60960 h 68580"/>
            <a:gd name="connsiteX7" fmla="*/ 358140 w 1196340"/>
            <a:gd name="connsiteY7" fmla="*/ 45720 h 68580"/>
            <a:gd name="connsiteX8" fmla="*/ 381000 w 1196340"/>
            <a:gd name="connsiteY8" fmla="*/ 38100 h 68580"/>
            <a:gd name="connsiteX9" fmla="*/ 411480 w 1196340"/>
            <a:gd name="connsiteY9" fmla="*/ 45720 h 68580"/>
            <a:gd name="connsiteX10" fmla="*/ 434340 w 1196340"/>
            <a:gd name="connsiteY10" fmla="*/ 53340 h 68580"/>
            <a:gd name="connsiteX11" fmla="*/ 464820 w 1196340"/>
            <a:gd name="connsiteY11" fmla="*/ 30480 h 68580"/>
            <a:gd name="connsiteX12" fmla="*/ 487680 w 1196340"/>
            <a:gd name="connsiteY12" fmla="*/ 22860 h 68580"/>
            <a:gd name="connsiteX13" fmla="*/ 525780 w 1196340"/>
            <a:gd name="connsiteY13" fmla="*/ 15240 h 68580"/>
            <a:gd name="connsiteX14" fmla="*/ 571500 w 1196340"/>
            <a:gd name="connsiteY14" fmla="*/ 0 h 68580"/>
            <a:gd name="connsiteX15" fmla="*/ 594360 w 1196340"/>
            <a:gd name="connsiteY15" fmla="*/ 15240 h 68580"/>
            <a:gd name="connsiteX16" fmla="*/ 609600 w 1196340"/>
            <a:gd name="connsiteY16" fmla="*/ 38100 h 68580"/>
            <a:gd name="connsiteX17" fmla="*/ 632460 w 1196340"/>
            <a:gd name="connsiteY17" fmla="*/ 45720 h 68580"/>
            <a:gd name="connsiteX18" fmla="*/ 678180 w 1196340"/>
            <a:gd name="connsiteY18" fmla="*/ 68580 h 68580"/>
            <a:gd name="connsiteX19" fmla="*/ 754380 w 1196340"/>
            <a:gd name="connsiteY19" fmla="*/ 60960 h 68580"/>
            <a:gd name="connsiteX20" fmla="*/ 777240 w 1196340"/>
            <a:gd name="connsiteY20" fmla="*/ 53340 h 68580"/>
            <a:gd name="connsiteX21" fmla="*/ 1196340 w 1196340"/>
            <a:gd name="connsiteY21" fmla="*/ 45720 h 68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96340" h="68580">
              <a:moveTo>
                <a:pt x="0" y="38100"/>
              </a:moveTo>
              <a:cubicBezTo>
                <a:pt x="35560" y="40640"/>
                <a:pt x="71274" y="41555"/>
                <a:pt x="106680" y="45720"/>
              </a:cubicBezTo>
              <a:cubicBezTo>
                <a:pt x="114657" y="46658"/>
                <a:pt x="121508" y="53340"/>
                <a:pt x="129540" y="53340"/>
              </a:cubicBezTo>
              <a:cubicBezTo>
                <a:pt x="144990" y="53340"/>
                <a:pt x="160020" y="48260"/>
                <a:pt x="175260" y="45720"/>
              </a:cubicBezTo>
              <a:cubicBezTo>
                <a:pt x="180823" y="42011"/>
                <a:pt x="210464" y="19355"/>
                <a:pt x="220980" y="22860"/>
              </a:cubicBezTo>
              <a:cubicBezTo>
                <a:pt x="231203" y="26268"/>
                <a:pt x="235561" y="38821"/>
                <a:pt x="243840" y="45720"/>
              </a:cubicBezTo>
              <a:cubicBezTo>
                <a:pt x="250875" y="51583"/>
                <a:pt x="259080" y="55880"/>
                <a:pt x="266700" y="60960"/>
              </a:cubicBezTo>
              <a:cubicBezTo>
                <a:pt x="320293" y="43096"/>
                <a:pt x="256056" y="62734"/>
                <a:pt x="358140" y="45720"/>
              </a:cubicBezTo>
              <a:cubicBezTo>
                <a:pt x="366063" y="44400"/>
                <a:pt x="373380" y="40640"/>
                <a:pt x="381000" y="38100"/>
              </a:cubicBezTo>
              <a:cubicBezTo>
                <a:pt x="391160" y="40640"/>
                <a:pt x="401410" y="42843"/>
                <a:pt x="411480" y="45720"/>
              </a:cubicBezTo>
              <a:cubicBezTo>
                <a:pt x="419203" y="47927"/>
                <a:pt x="426617" y="55547"/>
                <a:pt x="434340" y="53340"/>
              </a:cubicBezTo>
              <a:cubicBezTo>
                <a:pt x="446551" y="49851"/>
                <a:pt x="453793" y="36781"/>
                <a:pt x="464820" y="30480"/>
              </a:cubicBezTo>
              <a:cubicBezTo>
                <a:pt x="471794" y="26495"/>
                <a:pt x="479888" y="24808"/>
                <a:pt x="487680" y="22860"/>
              </a:cubicBezTo>
              <a:cubicBezTo>
                <a:pt x="500245" y="19719"/>
                <a:pt x="513285" y="18648"/>
                <a:pt x="525780" y="15240"/>
              </a:cubicBezTo>
              <a:cubicBezTo>
                <a:pt x="541278" y="11013"/>
                <a:pt x="571500" y="0"/>
                <a:pt x="571500" y="0"/>
              </a:cubicBezTo>
              <a:cubicBezTo>
                <a:pt x="579120" y="5080"/>
                <a:pt x="587884" y="8764"/>
                <a:pt x="594360" y="15240"/>
              </a:cubicBezTo>
              <a:cubicBezTo>
                <a:pt x="600836" y="21716"/>
                <a:pt x="602449" y="32379"/>
                <a:pt x="609600" y="38100"/>
              </a:cubicBezTo>
              <a:cubicBezTo>
                <a:pt x="615872" y="43118"/>
                <a:pt x="625276" y="42128"/>
                <a:pt x="632460" y="45720"/>
              </a:cubicBezTo>
              <a:cubicBezTo>
                <a:pt x="691546" y="75263"/>
                <a:pt x="620721" y="49427"/>
                <a:pt x="678180" y="68580"/>
              </a:cubicBezTo>
              <a:cubicBezTo>
                <a:pt x="703580" y="66040"/>
                <a:pt x="729150" y="64842"/>
                <a:pt x="754380" y="60960"/>
              </a:cubicBezTo>
              <a:cubicBezTo>
                <a:pt x="762319" y="59739"/>
                <a:pt x="769217" y="53722"/>
                <a:pt x="777240" y="53340"/>
              </a:cubicBezTo>
              <a:cubicBezTo>
                <a:pt x="959136" y="44678"/>
                <a:pt x="1039270" y="45720"/>
                <a:pt x="1196340" y="4572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507275</xdr:colOff>
      <xdr:row>115</xdr:row>
      <xdr:rowOff>167640</xdr:rowOff>
    </xdr:from>
    <xdr:to>
      <xdr:col>7</xdr:col>
      <xdr:colOff>91440</xdr:colOff>
      <xdr:row>122</xdr:row>
      <xdr:rowOff>15240</xdr:rowOff>
    </xdr:to>
    <xdr:sp macro="" textlink="">
      <xdr:nvSpPr>
        <xdr:cNvPr id="235" name="Freeform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945675" y="21290280"/>
          <a:ext cx="1412965" cy="1127760"/>
        </a:xfrm>
        <a:custGeom>
          <a:avLst/>
          <a:gdLst>
            <a:gd name="connsiteX0" fmla="*/ 422365 w 1412965"/>
            <a:gd name="connsiteY0" fmla="*/ 15240 h 1127760"/>
            <a:gd name="connsiteX1" fmla="*/ 384265 w 1412965"/>
            <a:gd name="connsiteY1" fmla="*/ 30480 h 1127760"/>
            <a:gd name="connsiteX2" fmla="*/ 369025 w 1412965"/>
            <a:gd name="connsiteY2" fmla="*/ 53340 h 1127760"/>
            <a:gd name="connsiteX3" fmla="*/ 346165 w 1412965"/>
            <a:gd name="connsiteY3" fmla="*/ 68580 h 1127760"/>
            <a:gd name="connsiteX4" fmla="*/ 308065 w 1412965"/>
            <a:gd name="connsiteY4" fmla="*/ 114300 h 1127760"/>
            <a:gd name="connsiteX5" fmla="*/ 285205 w 1412965"/>
            <a:gd name="connsiteY5" fmla="*/ 129540 h 1127760"/>
            <a:gd name="connsiteX6" fmla="*/ 277585 w 1412965"/>
            <a:gd name="connsiteY6" fmla="*/ 152400 h 1127760"/>
            <a:gd name="connsiteX7" fmla="*/ 231865 w 1412965"/>
            <a:gd name="connsiteY7" fmla="*/ 205740 h 1127760"/>
            <a:gd name="connsiteX8" fmla="*/ 216625 w 1412965"/>
            <a:gd name="connsiteY8" fmla="*/ 228600 h 1127760"/>
            <a:gd name="connsiteX9" fmla="*/ 209005 w 1412965"/>
            <a:gd name="connsiteY9" fmla="*/ 251460 h 1127760"/>
            <a:gd name="connsiteX10" fmla="*/ 186145 w 1412965"/>
            <a:gd name="connsiteY10" fmla="*/ 266700 h 1127760"/>
            <a:gd name="connsiteX11" fmla="*/ 140425 w 1412965"/>
            <a:gd name="connsiteY11" fmla="*/ 304800 h 1127760"/>
            <a:gd name="connsiteX12" fmla="*/ 117565 w 1412965"/>
            <a:gd name="connsiteY12" fmla="*/ 381000 h 1127760"/>
            <a:gd name="connsiteX13" fmla="*/ 94705 w 1412965"/>
            <a:gd name="connsiteY13" fmla="*/ 403860 h 1127760"/>
            <a:gd name="connsiteX14" fmla="*/ 87085 w 1412965"/>
            <a:gd name="connsiteY14" fmla="*/ 426720 h 1127760"/>
            <a:gd name="connsiteX15" fmla="*/ 71845 w 1412965"/>
            <a:gd name="connsiteY15" fmla="*/ 449580 h 1127760"/>
            <a:gd name="connsiteX16" fmla="*/ 56605 w 1412965"/>
            <a:gd name="connsiteY16" fmla="*/ 495300 h 1127760"/>
            <a:gd name="connsiteX17" fmla="*/ 48985 w 1412965"/>
            <a:gd name="connsiteY17" fmla="*/ 601980 h 1127760"/>
            <a:gd name="connsiteX18" fmla="*/ 41365 w 1412965"/>
            <a:gd name="connsiteY18" fmla="*/ 624840 h 1127760"/>
            <a:gd name="connsiteX19" fmla="*/ 18505 w 1412965"/>
            <a:gd name="connsiteY19" fmla="*/ 640080 h 1127760"/>
            <a:gd name="connsiteX20" fmla="*/ 3265 w 1412965"/>
            <a:gd name="connsiteY20" fmla="*/ 685800 h 1127760"/>
            <a:gd name="connsiteX21" fmla="*/ 41365 w 1412965"/>
            <a:gd name="connsiteY21" fmla="*/ 731520 h 1127760"/>
            <a:gd name="connsiteX22" fmla="*/ 64225 w 1412965"/>
            <a:gd name="connsiteY22" fmla="*/ 815340 h 1127760"/>
            <a:gd name="connsiteX23" fmla="*/ 87085 w 1412965"/>
            <a:gd name="connsiteY23" fmla="*/ 830580 h 1127760"/>
            <a:gd name="connsiteX24" fmla="*/ 109945 w 1412965"/>
            <a:gd name="connsiteY24" fmla="*/ 876300 h 1127760"/>
            <a:gd name="connsiteX25" fmla="*/ 117565 w 1412965"/>
            <a:gd name="connsiteY25" fmla="*/ 906780 h 1127760"/>
            <a:gd name="connsiteX26" fmla="*/ 163285 w 1412965"/>
            <a:gd name="connsiteY26" fmla="*/ 944880 h 1127760"/>
            <a:gd name="connsiteX27" fmla="*/ 231865 w 1412965"/>
            <a:gd name="connsiteY27" fmla="*/ 1005840 h 1127760"/>
            <a:gd name="connsiteX28" fmla="*/ 247105 w 1412965"/>
            <a:gd name="connsiteY28" fmla="*/ 1028700 h 1127760"/>
            <a:gd name="connsiteX29" fmla="*/ 239485 w 1412965"/>
            <a:gd name="connsiteY29" fmla="*/ 1051560 h 1127760"/>
            <a:gd name="connsiteX30" fmla="*/ 277585 w 1412965"/>
            <a:gd name="connsiteY30" fmla="*/ 1066800 h 1127760"/>
            <a:gd name="connsiteX31" fmla="*/ 346165 w 1412965"/>
            <a:gd name="connsiteY31" fmla="*/ 1082040 h 1127760"/>
            <a:gd name="connsiteX32" fmla="*/ 391885 w 1412965"/>
            <a:gd name="connsiteY32" fmla="*/ 1120140 h 1127760"/>
            <a:gd name="connsiteX33" fmla="*/ 414745 w 1412965"/>
            <a:gd name="connsiteY33" fmla="*/ 1127760 h 1127760"/>
            <a:gd name="connsiteX34" fmla="*/ 498565 w 1412965"/>
            <a:gd name="connsiteY34" fmla="*/ 1120140 h 1127760"/>
            <a:gd name="connsiteX35" fmla="*/ 521425 w 1412965"/>
            <a:gd name="connsiteY35" fmla="*/ 1112520 h 1127760"/>
            <a:gd name="connsiteX36" fmla="*/ 590005 w 1412965"/>
            <a:gd name="connsiteY36" fmla="*/ 1097280 h 1127760"/>
            <a:gd name="connsiteX37" fmla="*/ 666205 w 1412965"/>
            <a:gd name="connsiteY37" fmla="*/ 1089660 h 1127760"/>
            <a:gd name="connsiteX38" fmla="*/ 727165 w 1412965"/>
            <a:gd name="connsiteY38" fmla="*/ 1082040 h 1127760"/>
            <a:gd name="connsiteX39" fmla="*/ 750025 w 1412965"/>
            <a:gd name="connsiteY39" fmla="*/ 1074420 h 1127760"/>
            <a:gd name="connsiteX40" fmla="*/ 788125 w 1412965"/>
            <a:gd name="connsiteY40" fmla="*/ 1059180 h 1127760"/>
            <a:gd name="connsiteX41" fmla="*/ 940525 w 1412965"/>
            <a:gd name="connsiteY41" fmla="*/ 1043940 h 1127760"/>
            <a:gd name="connsiteX42" fmla="*/ 1009105 w 1412965"/>
            <a:gd name="connsiteY42" fmla="*/ 1028700 h 1127760"/>
            <a:gd name="connsiteX43" fmla="*/ 1024345 w 1412965"/>
            <a:gd name="connsiteY43" fmla="*/ 1005840 h 1127760"/>
            <a:gd name="connsiteX44" fmla="*/ 1047205 w 1412965"/>
            <a:gd name="connsiteY44" fmla="*/ 982980 h 1127760"/>
            <a:gd name="connsiteX45" fmla="*/ 1085305 w 1412965"/>
            <a:gd name="connsiteY45" fmla="*/ 944880 h 1127760"/>
            <a:gd name="connsiteX46" fmla="*/ 1100545 w 1412965"/>
            <a:gd name="connsiteY46" fmla="*/ 922020 h 1127760"/>
            <a:gd name="connsiteX47" fmla="*/ 1146265 w 1412965"/>
            <a:gd name="connsiteY47" fmla="*/ 876300 h 1127760"/>
            <a:gd name="connsiteX48" fmla="*/ 1161505 w 1412965"/>
            <a:gd name="connsiteY48" fmla="*/ 853440 h 1127760"/>
            <a:gd name="connsiteX49" fmla="*/ 1169125 w 1412965"/>
            <a:gd name="connsiteY49" fmla="*/ 822960 h 1127760"/>
            <a:gd name="connsiteX50" fmla="*/ 1184365 w 1412965"/>
            <a:gd name="connsiteY50" fmla="*/ 762000 h 1127760"/>
            <a:gd name="connsiteX51" fmla="*/ 1199605 w 1412965"/>
            <a:gd name="connsiteY51" fmla="*/ 739140 h 1127760"/>
            <a:gd name="connsiteX52" fmla="*/ 1214845 w 1412965"/>
            <a:gd name="connsiteY52" fmla="*/ 693420 h 1127760"/>
            <a:gd name="connsiteX53" fmla="*/ 1222465 w 1412965"/>
            <a:gd name="connsiteY53" fmla="*/ 624840 h 1127760"/>
            <a:gd name="connsiteX54" fmla="*/ 1230085 w 1412965"/>
            <a:gd name="connsiteY54" fmla="*/ 601980 h 1127760"/>
            <a:gd name="connsiteX55" fmla="*/ 1237705 w 1412965"/>
            <a:gd name="connsiteY55" fmla="*/ 571500 h 1127760"/>
            <a:gd name="connsiteX56" fmla="*/ 1230085 w 1412965"/>
            <a:gd name="connsiteY56" fmla="*/ 518160 h 1127760"/>
            <a:gd name="connsiteX57" fmla="*/ 1214845 w 1412965"/>
            <a:gd name="connsiteY57" fmla="*/ 495300 h 1127760"/>
            <a:gd name="connsiteX58" fmla="*/ 1199605 w 1412965"/>
            <a:gd name="connsiteY58" fmla="*/ 457200 h 1127760"/>
            <a:gd name="connsiteX59" fmla="*/ 1054825 w 1412965"/>
            <a:gd name="connsiteY59" fmla="*/ 464820 h 1127760"/>
            <a:gd name="connsiteX60" fmla="*/ 963385 w 1412965"/>
            <a:gd name="connsiteY60" fmla="*/ 449580 h 1127760"/>
            <a:gd name="connsiteX61" fmla="*/ 1039585 w 1412965"/>
            <a:gd name="connsiteY61" fmla="*/ 419100 h 1127760"/>
            <a:gd name="connsiteX62" fmla="*/ 1123405 w 1412965"/>
            <a:gd name="connsiteY62" fmla="*/ 381000 h 1127760"/>
            <a:gd name="connsiteX63" fmla="*/ 1298665 w 1412965"/>
            <a:gd name="connsiteY63" fmla="*/ 297180 h 1127760"/>
            <a:gd name="connsiteX64" fmla="*/ 1397725 w 1412965"/>
            <a:gd name="connsiteY64" fmla="*/ 243840 h 1127760"/>
            <a:gd name="connsiteX65" fmla="*/ 1412965 w 1412965"/>
            <a:gd name="connsiteY65" fmla="*/ 220980 h 1127760"/>
            <a:gd name="connsiteX66" fmla="*/ 1390105 w 1412965"/>
            <a:gd name="connsiteY66" fmla="*/ 213360 h 1127760"/>
            <a:gd name="connsiteX67" fmla="*/ 1352005 w 1412965"/>
            <a:gd name="connsiteY67" fmla="*/ 205740 h 1127760"/>
            <a:gd name="connsiteX68" fmla="*/ 1336765 w 1412965"/>
            <a:gd name="connsiteY68" fmla="*/ 182880 h 1127760"/>
            <a:gd name="connsiteX69" fmla="*/ 1283425 w 1412965"/>
            <a:gd name="connsiteY69" fmla="*/ 160020 h 1127760"/>
            <a:gd name="connsiteX70" fmla="*/ 1214845 w 1412965"/>
            <a:gd name="connsiteY70" fmla="*/ 129540 h 1127760"/>
            <a:gd name="connsiteX71" fmla="*/ 1070065 w 1412965"/>
            <a:gd name="connsiteY71" fmla="*/ 121920 h 1127760"/>
            <a:gd name="connsiteX72" fmla="*/ 1016725 w 1412965"/>
            <a:gd name="connsiteY72" fmla="*/ 99060 h 1127760"/>
            <a:gd name="connsiteX73" fmla="*/ 971005 w 1412965"/>
            <a:gd name="connsiteY73" fmla="*/ 53340 h 1127760"/>
            <a:gd name="connsiteX74" fmla="*/ 849085 w 1412965"/>
            <a:gd name="connsiteY74" fmla="*/ 7620 h 1127760"/>
            <a:gd name="connsiteX75" fmla="*/ 788125 w 1412965"/>
            <a:gd name="connsiteY75" fmla="*/ 15240 h 1127760"/>
            <a:gd name="connsiteX76" fmla="*/ 750025 w 1412965"/>
            <a:gd name="connsiteY76" fmla="*/ 30480 h 1127760"/>
            <a:gd name="connsiteX77" fmla="*/ 658585 w 1412965"/>
            <a:gd name="connsiteY77" fmla="*/ 38100 h 1127760"/>
            <a:gd name="connsiteX78" fmla="*/ 559525 w 1412965"/>
            <a:gd name="connsiteY78" fmla="*/ 53340 h 1127760"/>
            <a:gd name="connsiteX79" fmla="*/ 521425 w 1412965"/>
            <a:gd name="connsiteY79" fmla="*/ 45720 h 1127760"/>
            <a:gd name="connsiteX80" fmla="*/ 506185 w 1412965"/>
            <a:gd name="connsiteY80" fmla="*/ 22860 h 1127760"/>
            <a:gd name="connsiteX81" fmla="*/ 460465 w 1412965"/>
            <a:gd name="connsiteY81" fmla="*/ 0 h 1127760"/>
            <a:gd name="connsiteX82" fmla="*/ 422365 w 1412965"/>
            <a:gd name="connsiteY82" fmla="*/ 15240 h 11277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</a:cxnLst>
          <a:rect l="l" t="t" r="r" b="b"/>
          <a:pathLst>
            <a:path w="1412965" h="1127760">
              <a:moveTo>
                <a:pt x="422365" y="15240"/>
              </a:moveTo>
              <a:cubicBezTo>
                <a:pt x="409665" y="20320"/>
                <a:pt x="395396" y="22530"/>
                <a:pt x="384265" y="30480"/>
              </a:cubicBezTo>
              <a:cubicBezTo>
                <a:pt x="376813" y="35803"/>
                <a:pt x="375501" y="46864"/>
                <a:pt x="369025" y="53340"/>
              </a:cubicBezTo>
              <a:cubicBezTo>
                <a:pt x="362549" y="59816"/>
                <a:pt x="353200" y="62717"/>
                <a:pt x="346165" y="68580"/>
              </a:cubicBezTo>
              <a:cubicBezTo>
                <a:pt x="271265" y="130997"/>
                <a:pt x="368005" y="54360"/>
                <a:pt x="308065" y="114300"/>
              </a:cubicBezTo>
              <a:cubicBezTo>
                <a:pt x="301589" y="120776"/>
                <a:pt x="292825" y="124460"/>
                <a:pt x="285205" y="129540"/>
              </a:cubicBezTo>
              <a:cubicBezTo>
                <a:pt x="282665" y="137160"/>
                <a:pt x="281570" y="145426"/>
                <a:pt x="277585" y="152400"/>
              </a:cubicBezTo>
              <a:cubicBezTo>
                <a:pt x="256831" y="188720"/>
                <a:pt x="256432" y="176259"/>
                <a:pt x="231865" y="205740"/>
              </a:cubicBezTo>
              <a:cubicBezTo>
                <a:pt x="226002" y="212775"/>
                <a:pt x="220721" y="220409"/>
                <a:pt x="216625" y="228600"/>
              </a:cubicBezTo>
              <a:cubicBezTo>
                <a:pt x="213033" y="235784"/>
                <a:pt x="214023" y="245188"/>
                <a:pt x="209005" y="251460"/>
              </a:cubicBezTo>
              <a:cubicBezTo>
                <a:pt x="203284" y="258611"/>
                <a:pt x="193180" y="260837"/>
                <a:pt x="186145" y="266700"/>
              </a:cubicBezTo>
              <a:cubicBezTo>
                <a:pt x="127473" y="315593"/>
                <a:pt x="197182" y="266962"/>
                <a:pt x="140425" y="304800"/>
              </a:cubicBezTo>
              <a:cubicBezTo>
                <a:pt x="94766" y="373289"/>
                <a:pt x="166598" y="258417"/>
                <a:pt x="117565" y="381000"/>
              </a:cubicBezTo>
              <a:cubicBezTo>
                <a:pt x="113563" y="391006"/>
                <a:pt x="102325" y="396240"/>
                <a:pt x="94705" y="403860"/>
              </a:cubicBezTo>
              <a:cubicBezTo>
                <a:pt x="92165" y="411480"/>
                <a:pt x="90677" y="419536"/>
                <a:pt x="87085" y="426720"/>
              </a:cubicBezTo>
              <a:cubicBezTo>
                <a:pt x="82989" y="434911"/>
                <a:pt x="75564" y="441211"/>
                <a:pt x="71845" y="449580"/>
              </a:cubicBezTo>
              <a:cubicBezTo>
                <a:pt x="65321" y="464260"/>
                <a:pt x="56605" y="495300"/>
                <a:pt x="56605" y="495300"/>
              </a:cubicBezTo>
              <a:cubicBezTo>
                <a:pt x="54065" y="530860"/>
                <a:pt x="53150" y="566574"/>
                <a:pt x="48985" y="601980"/>
              </a:cubicBezTo>
              <a:cubicBezTo>
                <a:pt x="48047" y="609957"/>
                <a:pt x="46383" y="618568"/>
                <a:pt x="41365" y="624840"/>
              </a:cubicBezTo>
              <a:cubicBezTo>
                <a:pt x="35644" y="631991"/>
                <a:pt x="26125" y="635000"/>
                <a:pt x="18505" y="640080"/>
              </a:cubicBezTo>
              <a:cubicBezTo>
                <a:pt x="13425" y="655320"/>
                <a:pt x="-8094" y="674441"/>
                <a:pt x="3265" y="685800"/>
              </a:cubicBezTo>
              <a:cubicBezTo>
                <a:pt x="20117" y="702652"/>
                <a:pt x="30756" y="710302"/>
                <a:pt x="41365" y="731520"/>
              </a:cubicBezTo>
              <a:cubicBezTo>
                <a:pt x="49813" y="748416"/>
                <a:pt x="62150" y="813957"/>
                <a:pt x="64225" y="815340"/>
              </a:cubicBezTo>
              <a:lnTo>
                <a:pt x="87085" y="830580"/>
              </a:lnTo>
              <a:cubicBezTo>
                <a:pt x="103783" y="855627"/>
                <a:pt x="102058" y="848695"/>
                <a:pt x="109945" y="876300"/>
              </a:cubicBezTo>
              <a:cubicBezTo>
                <a:pt x="112822" y="886370"/>
                <a:pt x="112369" y="897687"/>
                <a:pt x="117565" y="906780"/>
              </a:cubicBezTo>
              <a:cubicBezTo>
                <a:pt x="131015" y="930317"/>
                <a:pt x="144959" y="928590"/>
                <a:pt x="163285" y="944880"/>
              </a:cubicBezTo>
              <a:cubicBezTo>
                <a:pt x="241579" y="1014474"/>
                <a:pt x="179983" y="971252"/>
                <a:pt x="231865" y="1005840"/>
              </a:cubicBezTo>
              <a:cubicBezTo>
                <a:pt x="236945" y="1013460"/>
                <a:pt x="245599" y="1019667"/>
                <a:pt x="247105" y="1028700"/>
              </a:cubicBezTo>
              <a:cubicBezTo>
                <a:pt x="248425" y="1036623"/>
                <a:pt x="234467" y="1045288"/>
                <a:pt x="239485" y="1051560"/>
              </a:cubicBezTo>
              <a:cubicBezTo>
                <a:pt x="248030" y="1062241"/>
                <a:pt x="264609" y="1062475"/>
                <a:pt x="277585" y="1066800"/>
              </a:cubicBezTo>
              <a:cubicBezTo>
                <a:pt x="293727" y="1072181"/>
                <a:pt x="331066" y="1079020"/>
                <a:pt x="346165" y="1082040"/>
              </a:cubicBezTo>
              <a:cubicBezTo>
                <a:pt x="363017" y="1098892"/>
                <a:pt x="370667" y="1109531"/>
                <a:pt x="391885" y="1120140"/>
              </a:cubicBezTo>
              <a:cubicBezTo>
                <a:pt x="399069" y="1123732"/>
                <a:pt x="407125" y="1125220"/>
                <a:pt x="414745" y="1127760"/>
              </a:cubicBezTo>
              <a:cubicBezTo>
                <a:pt x="442685" y="1125220"/>
                <a:pt x="470792" y="1124108"/>
                <a:pt x="498565" y="1120140"/>
              </a:cubicBezTo>
              <a:cubicBezTo>
                <a:pt x="506516" y="1119004"/>
                <a:pt x="513702" y="1114727"/>
                <a:pt x="521425" y="1112520"/>
              </a:cubicBezTo>
              <a:cubicBezTo>
                <a:pt x="537270" y="1107993"/>
                <a:pt x="575274" y="1099244"/>
                <a:pt x="590005" y="1097280"/>
              </a:cubicBezTo>
              <a:cubicBezTo>
                <a:pt x="615308" y="1093906"/>
                <a:pt x="640834" y="1092479"/>
                <a:pt x="666205" y="1089660"/>
              </a:cubicBezTo>
              <a:cubicBezTo>
                <a:pt x="686558" y="1087399"/>
                <a:pt x="706845" y="1084580"/>
                <a:pt x="727165" y="1082040"/>
              </a:cubicBezTo>
              <a:cubicBezTo>
                <a:pt x="734785" y="1079500"/>
                <a:pt x="742504" y="1077240"/>
                <a:pt x="750025" y="1074420"/>
              </a:cubicBezTo>
              <a:cubicBezTo>
                <a:pt x="762832" y="1069617"/>
                <a:pt x="774855" y="1062497"/>
                <a:pt x="788125" y="1059180"/>
              </a:cubicBezTo>
              <a:cubicBezTo>
                <a:pt x="820934" y="1050978"/>
                <a:pt x="921866" y="1045375"/>
                <a:pt x="940525" y="1043940"/>
              </a:cubicBezTo>
              <a:cubicBezTo>
                <a:pt x="940993" y="1043862"/>
                <a:pt x="999232" y="1036598"/>
                <a:pt x="1009105" y="1028700"/>
              </a:cubicBezTo>
              <a:cubicBezTo>
                <a:pt x="1016256" y="1022979"/>
                <a:pt x="1018482" y="1012875"/>
                <a:pt x="1024345" y="1005840"/>
              </a:cubicBezTo>
              <a:cubicBezTo>
                <a:pt x="1031244" y="997561"/>
                <a:pt x="1040306" y="991259"/>
                <a:pt x="1047205" y="982980"/>
              </a:cubicBezTo>
              <a:cubicBezTo>
                <a:pt x="1078955" y="944880"/>
                <a:pt x="1043395" y="972820"/>
                <a:pt x="1085305" y="944880"/>
              </a:cubicBezTo>
              <a:cubicBezTo>
                <a:pt x="1090385" y="937260"/>
                <a:pt x="1094461" y="928865"/>
                <a:pt x="1100545" y="922020"/>
              </a:cubicBezTo>
              <a:cubicBezTo>
                <a:pt x="1114864" y="905911"/>
                <a:pt x="1134310" y="894233"/>
                <a:pt x="1146265" y="876300"/>
              </a:cubicBezTo>
              <a:lnTo>
                <a:pt x="1161505" y="853440"/>
              </a:lnTo>
              <a:cubicBezTo>
                <a:pt x="1164045" y="843280"/>
                <a:pt x="1166853" y="833183"/>
                <a:pt x="1169125" y="822960"/>
              </a:cubicBezTo>
              <a:cubicBezTo>
                <a:pt x="1172603" y="807309"/>
                <a:pt x="1176195" y="778340"/>
                <a:pt x="1184365" y="762000"/>
              </a:cubicBezTo>
              <a:cubicBezTo>
                <a:pt x="1188461" y="753809"/>
                <a:pt x="1195886" y="747509"/>
                <a:pt x="1199605" y="739140"/>
              </a:cubicBezTo>
              <a:cubicBezTo>
                <a:pt x="1206129" y="724460"/>
                <a:pt x="1214845" y="693420"/>
                <a:pt x="1214845" y="693420"/>
              </a:cubicBezTo>
              <a:cubicBezTo>
                <a:pt x="1217385" y="670560"/>
                <a:pt x="1218684" y="647528"/>
                <a:pt x="1222465" y="624840"/>
              </a:cubicBezTo>
              <a:cubicBezTo>
                <a:pt x="1223785" y="616917"/>
                <a:pt x="1227878" y="609703"/>
                <a:pt x="1230085" y="601980"/>
              </a:cubicBezTo>
              <a:cubicBezTo>
                <a:pt x="1232962" y="591910"/>
                <a:pt x="1235165" y="581660"/>
                <a:pt x="1237705" y="571500"/>
              </a:cubicBezTo>
              <a:cubicBezTo>
                <a:pt x="1235165" y="553720"/>
                <a:pt x="1235246" y="535363"/>
                <a:pt x="1230085" y="518160"/>
              </a:cubicBezTo>
              <a:cubicBezTo>
                <a:pt x="1227453" y="509388"/>
                <a:pt x="1218941" y="503491"/>
                <a:pt x="1214845" y="495300"/>
              </a:cubicBezTo>
              <a:cubicBezTo>
                <a:pt x="1208728" y="483066"/>
                <a:pt x="1204685" y="469900"/>
                <a:pt x="1199605" y="457200"/>
              </a:cubicBezTo>
              <a:cubicBezTo>
                <a:pt x="1151345" y="459740"/>
                <a:pt x="1103127" y="466378"/>
                <a:pt x="1054825" y="464820"/>
              </a:cubicBezTo>
              <a:cubicBezTo>
                <a:pt x="1023941" y="463824"/>
                <a:pt x="973157" y="478895"/>
                <a:pt x="963385" y="449580"/>
              </a:cubicBezTo>
              <a:cubicBezTo>
                <a:pt x="954734" y="423627"/>
                <a:pt x="1014440" y="429876"/>
                <a:pt x="1039585" y="419100"/>
              </a:cubicBezTo>
              <a:cubicBezTo>
                <a:pt x="1067794" y="407010"/>
                <a:pt x="1095635" y="394068"/>
                <a:pt x="1123405" y="381000"/>
              </a:cubicBezTo>
              <a:lnTo>
                <a:pt x="1298665" y="297180"/>
              </a:lnTo>
              <a:cubicBezTo>
                <a:pt x="1335715" y="279813"/>
                <a:pt x="1369131" y="272434"/>
                <a:pt x="1397725" y="243840"/>
              </a:cubicBezTo>
              <a:cubicBezTo>
                <a:pt x="1404201" y="237364"/>
                <a:pt x="1407885" y="228600"/>
                <a:pt x="1412965" y="220980"/>
              </a:cubicBezTo>
              <a:cubicBezTo>
                <a:pt x="1405345" y="218440"/>
                <a:pt x="1397897" y="215308"/>
                <a:pt x="1390105" y="213360"/>
              </a:cubicBezTo>
              <a:cubicBezTo>
                <a:pt x="1377540" y="210219"/>
                <a:pt x="1363250" y="212166"/>
                <a:pt x="1352005" y="205740"/>
              </a:cubicBezTo>
              <a:cubicBezTo>
                <a:pt x="1344054" y="201196"/>
                <a:pt x="1343800" y="188743"/>
                <a:pt x="1336765" y="182880"/>
              </a:cubicBezTo>
              <a:cubicBezTo>
                <a:pt x="1312981" y="163060"/>
                <a:pt x="1307247" y="171931"/>
                <a:pt x="1283425" y="160020"/>
              </a:cubicBezTo>
              <a:cubicBezTo>
                <a:pt x="1253164" y="144890"/>
                <a:pt x="1258788" y="131853"/>
                <a:pt x="1214845" y="129540"/>
              </a:cubicBezTo>
              <a:lnTo>
                <a:pt x="1070065" y="121920"/>
              </a:lnTo>
              <a:cubicBezTo>
                <a:pt x="1054587" y="116761"/>
                <a:pt x="1028709" y="109332"/>
                <a:pt x="1016725" y="99060"/>
              </a:cubicBezTo>
              <a:cubicBezTo>
                <a:pt x="978275" y="66103"/>
                <a:pt x="1011712" y="72128"/>
                <a:pt x="971005" y="53340"/>
              </a:cubicBezTo>
              <a:cubicBezTo>
                <a:pt x="923625" y="31472"/>
                <a:pt x="895075" y="22950"/>
                <a:pt x="849085" y="7620"/>
              </a:cubicBezTo>
              <a:cubicBezTo>
                <a:pt x="828765" y="10160"/>
                <a:pt x="808079" y="10635"/>
                <a:pt x="788125" y="15240"/>
              </a:cubicBezTo>
              <a:cubicBezTo>
                <a:pt x="774797" y="18316"/>
                <a:pt x="763495" y="28103"/>
                <a:pt x="750025" y="30480"/>
              </a:cubicBezTo>
              <a:cubicBezTo>
                <a:pt x="719905" y="35795"/>
                <a:pt x="689065" y="35560"/>
                <a:pt x="658585" y="38100"/>
              </a:cubicBezTo>
              <a:cubicBezTo>
                <a:pt x="621776" y="47302"/>
                <a:pt x="603408" y="53340"/>
                <a:pt x="559525" y="53340"/>
              </a:cubicBezTo>
              <a:cubicBezTo>
                <a:pt x="546573" y="53340"/>
                <a:pt x="534125" y="48260"/>
                <a:pt x="521425" y="45720"/>
              </a:cubicBezTo>
              <a:cubicBezTo>
                <a:pt x="516345" y="38100"/>
                <a:pt x="512661" y="29336"/>
                <a:pt x="506185" y="22860"/>
              </a:cubicBezTo>
              <a:cubicBezTo>
                <a:pt x="491413" y="8088"/>
                <a:pt x="479058" y="6198"/>
                <a:pt x="460465" y="0"/>
              </a:cubicBezTo>
              <a:cubicBezTo>
                <a:pt x="435195" y="8423"/>
                <a:pt x="435065" y="10160"/>
                <a:pt x="422365" y="15240"/>
              </a:cubicBez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594360</xdr:colOff>
      <xdr:row>126</xdr:row>
      <xdr:rowOff>129540</xdr:rowOff>
    </xdr:from>
    <xdr:to>
      <xdr:col>6</xdr:col>
      <xdr:colOff>144780</xdr:colOff>
      <xdr:row>134</xdr:row>
      <xdr:rowOff>7620</xdr:rowOff>
    </xdr:to>
    <xdr:sp macro="" textlink="">
      <xdr:nvSpPr>
        <xdr:cNvPr id="236" name="Freeform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423160" y="23263860"/>
          <a:ext cx="1379220" cy="1341120"/>
        </a:xfrm>
        <a:custGeom>
          <a:avLst/>
          <a:gdLst>
            <a:gd name="connsiteX0" fmla="*/ 396240 w 1379220"/>
            <a:gd name="connsiteY0" fmla="*/ 76200 h 1341120"/>
            <a:gd name="connsiteX1" fmla="*/ 358140 w 1379220"/>
            <a:gd name="connsiteY1" fmla="*/ 83820 h 1341120"/>
            <a:gd name="connsiteX2" fmla="*/ 335280 w 1379220"/>
            <a:gd name="connsiteY2" fmla="*/ 106680 h 1341120"/>
            <a:gd name="connsiteX3" fmla="*/ 312420 w 1379220"/>
            <a:gd name="connsiteY3" fmla="*/ 114300 h 1341120"/>
            <a:gd name="connsiteX4" fmla="*/ 281940 w 1379220"/>
            <a:gd name="connsiteY4" fmla="*/ 152400 h 1341120"/>
            <a:gd name="connsiteX5" fmla="*/ 266700 w 1379220"/>
            <a:gd name="connsiteY5" fmla="*/ 175260 h 1341120"/>
            <a:gd name="connsiteX6" fmla="*/ 220980 w 1379220"/>
            <a:gd name="connsiteY6" fmla="*/ 205740 h 1341120"/>
            <a:gd name="connsiteX7" fmla="*/ 190500 w 1379220"/>
            <a:gd name="connsiteY7" fmla="*/ 251460 h 1341120"/>
            <a:gd name="connsiteX8" fmla="*/ 144780 w 1379220"/>
            <a:gd name="connsiteY8" fmla="*/ 289560 h 1341120"/>
            <a:gd name="connsiteX9" fmla="*/ 129540 w 1379220"/>
            <a:gd name="connsiteY9" fmla="*/ 312420 h 1341120"/>
            <a:gd name="connsiteX10" fmla="*/ 114300 w 1379220"/>
            <a:gd name="connsiteY10" fmla="*/ 358140 h 1341120"/>
            <a:gd name="connsiteX11" fmla="*/ 60960 w 1379220"/>
            <a:gd name="connsiteY11" fmla="*/ 426720 h 1341120"/>
            <a:gd name="connsiteX12" fmla="*/ 45720 w 1379220"/>
            <a:gd name="connsiteY12" fmla="*/ 472440 h 1341120"/>
            <a:gd name="connsiteX13" fmla="*/ 38100 w 1379220"/>
            <a:gd name="connsiteY13" fmla="*/ 495300 h 1341120"/>
            <a:gd name="connsiteX14" fmla="*/ 15240 w 1379220"/>
            <a:gd name="connsiteY14" fmla="*/ 541020 h 1341120"/>
            <a:gd name="connsiteX15" fmla="*/ 7620 w 1379220"/>
            <a:gd name="connsiteY15" fmla="*/ 609600 h 1341120"/>
            <a:gd name="connsiteX16" fmla="*/ 0 w 1379220"/>
            <a:gd name="connsiteY16" fmla="*/ 670560 h 1341120"/>
            <a:gd name="connsiteX17" fmla="*/ 7620 w 1379220"/>
            <a:gd name="connsiteY17" fmla="*/ 876300 h 1341120"/>
            <a:gd name="connsiteX18" fmla="*/ 22860 w 1379220"/>
            <a:gd name="connsiteY18" fmla="*/ 899160 h 1341120"/>
            <a:gd name="connsiteX19" fmla="*/ 30480 w 1379220"/>
            <a:gd name="connsiteY19" fmla="*/ 922020 h 1341120"/>
            <a:gd name="connsiteX20" fmla="*/ 68580 w 1379220"/>
            <a:gd name="connsiteY20" fmla="*/ 967740 h 1341120"/>
            <a:gd name="connsiteX21" fmla="*/ 99060 w 1379220"/>
            <a:gd name="connsiteY21" fmla="*/ 1005840 h 1341120"/>
            <a:gd name="connsiteX22" fmla="*/ 137160 w 1379220"/>
            <a:gd name="connsiteY22" fmla="*/ 1043940 h 1341120"/>
            <a:gd name="connsiteX23" fmla="*/ 175260 w 1379220"/>
            <a:gd name="connsiteY23" fmla="*/ 1082040 h 1341120"/>
            <a:gd name="connsiteX24" fmla="*/ 213360 w 1379220"/>
            <a:gd name="connsiteY24" fmla="*/ 1120140 h 1341120"/>
            <a:gd name="connsiteX25" fmla="*/ 251460 w 1379220"/>
            <a:gd name="connsiteY25" fmla="*/ 1158240 h 1341120"/>
            <a:gd name="connsiteX26" fmla="*/ 327660 w 1379220"/>
            <a:gd name="connsiteY26" fmla="*/ 1196340 h 1341120"/>
            <a:gd name="connsiteX27" fmla="*/ 388620 w 1379220"/>
            <a:gd name="connsiteY27" fmla="*/ 1226820 h 1341120"/>
            <a:gd name="connsiteX28" fmla="*/ 411480 w 1379220"/>
            <a:gd name="connsiteY28" fmla="*/ 1234440 h 1341120"/>
            <a:gd name="connsiteX29" fmla="*/ 457200 w 1379220"/>
            <a:gd name="connsiteY29" fmla="*/ 1264920 h 1341120"/>
            <a:gd name="connsiteX30" fmla="*/ 510540 w 1379220"/>
            <a:gd name="connsiteY30" fmla="*/ 1280160 h 1341120"/>
            <a:gd name="connsiteX31" fmla="*/ 556260 w 1379220"/>
            <a:gd name="connsiteY31" fmla="*/ 1310640 h 1341120"/>
            <a:gd name="connsiteX32" fmla="*/ 624840 w 1379220"/>
            <a:gd name="connsiteY32" fmla="*/ 1341120 h 1341120"/>
            <a:gd name="connsiteX33" fmla="*/ 746760 w 1379220"/>
            <a:gd name="connsiteY33" fmla="*/ 1333500 h 1341120"/>
            <a:gd name="connsiteX34" fmla="*/ 784860 w 1379220"/>
            <a:gd name="connsiteY34" fmla="*/ 1325880 h 1341120"/>
            <a:gd name="connsiteX35" fmla="*/ 861060 w 1379220"/>
            <a:gd name="connsiteY35" fmla="*/ 1303020 h 1341120"/>
            <a:gd name="connsiteX36" fmla="*/ 952500 w 1379220"/>
            <a:gd name="connsiteY36" fmla="*/ 1272540 h 1341120"/>
            <a:gd name="connsiteX37" fmla="*/ 975360 w 1379220"/>
            <a:gd name="connsiteY37" fmla="*/ 1264920 h 1341120"/>
            <a:gd name="connsiteX38" fmla="*/ 1097280 w 1379220"/>
            <a:gd name="connsiteY38" fmla="*/ 1249680 h 1341120"/>
            <a:gd name="connsiteX39" fmla="*/ 1143000 w 1379220"/>
            <a:gd name="connsiteY39" fmla="*/ 1219200 h 1341120"/>
            <a:gd name="connsiteX40" fmla="*/ 1188720 w 1379220"/>
            <a:gd name="connsiteY40" fmla="*/ 1181100 h 1341120"/>
            <a:gd name="connsiteX41" fmla="*/ 1219200 w 1379220"/>
            <a:gd name="connsiteY41" fmla="*/ 1135380 h 1341120"/>
            <a:gd name="connsiteX42" fmla="*/ 1234440 w 1379220"/>
            <a:gd name="connsiteY42" fmla="*/ 1112520 h 1341120"/>
            <a:gd name="connsiteX43" fmla="*/ 1257300 w 1379220"/>
            <a:gd name="connsiteY43" fmla="*/ 1097280 h 1341120"/>
            <a:gd name="connsiteX44" fmla="*/ 1272540 w 1379220"/>
            <a:gd name="connsiteY44" fmla="*/ 1074420 h 1341120"/>
            <a:gd name="connsiteX45" fmla="*/ 1318260 w 1379220"/>
            <a:gd name="connsiteY45" fmla="*/ 1036320 h 1341120"/>
            <a:gd name="connsiteX46" fmla="*/ 1341120 w 1379220"/>
            <a:gd name="connsiteY46" fmla="*/ 982980 h 1341120"/>
            <a:gd name="connsiteX47" fmla="*/ 1356360 w 1379220"/>
            <a:gd name="connsiteY47" fmla="*/ 937260 h 1341120"/>
            <a:gd name="connsiteX48" fmla="*/ 1379220 w 1379220"/>
            <a:gd name="connsiteY48" fmla="*/ 838200 h 1341120"/>
            <a:gd name="connsiteX49" fmla="*/ 1363980 w 1379220"/>
            <a:gd name="connsiteY49" fmla="*/ 617220 h 1341120"/>
            <a:gd name="connsiteX50" fmla="*/ 1356360 w 1379220"/>
            <a:gd name="connsiteY50" fmla="*/ 594360 h 1341120"/>
            <a:gd name="connsiteX51" fmla="*/ 1348740 w 1379220"/>
            <a:gd name="connsiteY51" fmla="*/ 548640 h 1341120"/>
            <a:gd name="connsiteX52" fmla="*/ 1333500 w 1379220"/>
            <a:gd name="connsiteY52" fmla="*/ 487680 h 1341120"/>
            <a:gd name="connsiteX53" fmla="*/ 1325880 w 1379220"/>
            <a:gd name="connsiteY53" fmla="*/ 403860 h 1341120"/>
            <a:gd name="connsiteX54" fmla="*/ 1310640 w 1379220"/>
            <a:gd name="connsiteY54" fmla="*/ 358140 h 1341120"/>
            <a:gd name="connsiteX55" fmla="*/ 1303020 w 1379220"/>
            <a:gd name="connsiteY55" fmla="*/ 335280 h 1341120"/>
            <a:gd name="connsiteX56" fmla="*/ 1295400 w 1379220"/>
            <a:gd name="connsiteY56" fmla="*/ 312420 h 1341120"/>
            <a:gd name="connsiteX57" fmla="*/ 1264920 w 1379220"/>
            <a:gd name="connsiteY57" fmla="*/ 266700 h 1341120"/>
            <a:gd name="connsiteX58" fmla="*/ 1249680 w 1379220"/>
            <a:gd name="connsiteY58" fmla="*/ 243840 h 1341120"/>
            <a:gd name="connsiteX59" fmla="*/ 1234440 w 1379220"/>
            <a:gd name="connsiteY59" fmla="*/ 220980 h 1341120"/>
            <a:gd name="connsiteX60" fmla="*/ 1211580 w 1379220"/>
            <a:gd name="connsiteY60" fmla="*/ 198120 h 1341120"/>
            <a:gd name="connsiteX61" fmla="*/ 1188720 w 1379220"/>
            <a:gd name="connsiteY61" fmla="*/ 182880 h 1341120"/>
            <a:gd name="connsiteX62" fmla="*/ 1150620 w 1379220"/>
            <a:gd name="connsiteY62" fmla="*/ 144780 h 1341120"/>
            <a:gd name="connsiteX63" fmla="*/ 1104900 w 1379220"/>
            <a:gd name="connsiteY63" fmla="*/ 106680 h 1341120"/>
            <a:gd name="connsiteX64" fmla="*/ 1043940 w 1379220"/>
            <a:gd name="connsiteY64" fmla="*/ 53340 h 1341120"/>
            <a:gd name="connsiteX65" fmla="*/ 982980 w 1379220"/>
            <a:gd name="connsiteY65" fmla="*/ 22860 h 1341120"/>
            <a:gd name="connsiteX66" fmla="*/ 899160 w 1379220"/>
            <a:gd name="connsiteY66" fmla="*/ 0 h 1341120"/>
            <a:gd name="connsiteX67" fmla="*/ 647700 w 1379220"/>
            <a:gd name="connsiteY67" fmla="*/ 7620 h 1341120"/>
            <a:gd name="connsiteX68" fmla="*/ 571500 w 1379220"/>
            <a:gd name="connsiteY68" fmla="*/ 22860 h 1341120"/>
            <a:gd name="connsiteX69" fmla="*/ 525780 w 1379220"/>
            <a:gd name="connsiteY69" fmla="*/ 45720 h 1341120"/>
            <a:gd name="connsiteX70" fmla="*/ 502920 w 1379220"/>
            <a:gd name="connsiteY70" fmla="*/ 60960 h 1341120"/>
            <a:gd name="connsiteX71" fmla="*/ 419100 w 1379220"/>
            <a:gd name="connsiteY71" fmla="*/ 83820 h 1341120"/>
            <a:gd name="connsiteX72" fmla="*/ 396240 w 1379220"/>
            <a:gd name="connsiteY72" fmla="*/ 76200 h 1341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</a:cxnLst>
          <a:rect l="l" t="t" r="r" b="b"/>
          <a:pathLst>
            <a:path w="1379220" h="1341120">
              <a:moveTo>
                <a:pt x="396240" y="76200"/>
              </a:moveTo>
              <a:cubicBezTo>
                <a:pt x="386080" y="76200"/>
                <a:pt x="369724" y="78028"/>
                <a:pt x="358140" y="83820"/>
              </a:cubicBezTo>
              <a:cubicBezTo>
                <a:pt x="348501" y="88639"/>
                <a:pt x="344246" y="100702"/>
                <a:pt x="335280" y="106680"/>
              </a:cubicBezTo>
              <a:cubicBezTo>
                <a:pt x="328597" y="111135"/>
                <a:pt x="320040" y="111760"/>
                <a:pt x="312420" y="114300"/>
              </a:cubicBezTo>
              <a:cubicBezTo>
                <a:pt x="297585" y="158804"/>
                <a:pt x="316407" y="117933"/>
                <a:pt x="281940" y="152400"/>
              </a:cubicBezTo>
              <a:cubicBezTo>
                <a:pt x="275464" y="158876"/>
                <a:pt x="273592" y="169229"/>
                <a:pt x="266700" y="175260"/>
              </a:cubicBezTo>
              <a:cubicBezTo>
                <a:pt x="252916" y="187321"/>
                <a:pt x="220980" y="205740"/>
                <a:pt x="220980" y="205740"/>
              </a:cubicBezTo>
              <a:cubicBezTo>
                <a:pt x="210820" y="220980"/>
                <a:pt x="205740" y="241300"/>
                <a:pt x="190500" y="251460"/>
              </a:cubicBezTo>
              <a:cubicBezTo>
                <a:pt x="168023" y="266445"/>
                <a:pt x="163115" y="267558"/>
                <a:pt x="144780" y="289560"/>
              </a:cubicBezTo>
              <a:cubicBezTo>
                <a:pt x="138917" y="296595"/>
                <a:pt x="133259" y="304051"/>
                <a:pt x="129540" y="312420"/>
              </a:cubicBezTo>
              <a:cubicBezTo>
                <a:pt x="123016" y="327100"/>
                <a:pt x="125659" y="346781"/>
                <a:pt x="114300" y="358140"/>
              </a:cubicBezTo>
              <a:cubicBezTo>
                <a:pt x="94576" y="377864"/>
                <a:pt x="70074" y="399377"/>
                <a:pt x="60960" y="426720"/>
              </a:cubicBezTo>
              <a:lnTo>
                <a:pt x="45720" y="472440"/>
              </a:lnTo>
              <a:cubicBezTo>
                <a:pt x="43180" y="480060"/>
                <a:pt x="42555" y="488617"/>
                <a:pt x="38100" y="495300"/>
              </a:cubicBezTo>
              <a:cubicBezTo>
                <a:pt x="18405" y="524843"/>
                <a:pt x="25756" y="509472"/>
                <a:pt x="15240" y="541020"/>
              </a:cubicBezTo>
              <a:cubicBezTo>
                <a:pt x="12700" y="563880"/>
                <a:pt x="10307" y="586757"/>
                <a:pt x="7620" y="609600"/>
              </a:cubicBezTo>
              <a:cubicBezTo>
                <a:pt x="5227" y="629938"/>
                <a:pt x="0" y="650082"/>
                <a:pt x="0" y="670560"/>
              </a:cubicBezTo>
              <a:cubicBezTo>
                <a:pt x="0" y="739187"/>
                <a:pt x="791" y="808014"/>
                <a:pt x="7620" y="876300"/>
              </a:cubicBezTo>
              <a:cubicBezTo>
                <a:pt x="8531" y="885413"/>
                <a:pt x="18764" y="890969"/>
                <a:pt x="22860" y="899160"/>
              </a:cubicBezTo>
              <a:cubicBezTo>
                <a:pt x="26452" y="906344"/>
                <a:pt x="26888" y="914836"/>
                <a:pt x="30480" y="922020"/>
              </a:cubicBezTo>
              <a:cubicBezTo>
                <a:pt x="41089" y="943238"/>
                <a:pt x="51728" y="950888"/>
                <a:pt x="68580" y="967740"/>
              </a:cubicBezTo>
              <a:cubicBezTo>
                <a:pt x="83415" y="1012244"/>
                <a:pt x="64593" y="971373"/>
                <a:pt x="99060" y="1005840"/>
              </a:cubicBezTo>
              <a:cubicBezTo>
                <a:pt x="149860" y="1056640"/>
                <a:pt x="76200" y="1003300"/>
                <a:pt x="137160" y="1043940"/>
              </a:cubicBezTo>
              <a:cubicBezTo>
                <a:pt x="177800" y="1104900"/>
                <a:pt x="124460" y="1031240"/>
                <a:pt x="175260" y="1082040"/>
              </a:cubicBezTo>
              <a:cubicBezTo>
                <a:pt x="226060" y="1132840"/>
                <a:pt x="152400" y="1079500"/>
                <a:pt x="213360" y="1120140"/>
              </a:cubicBezTo>
              <a:cubicBezTo>
                <a:pt x="225682" y="1157105"/>
                <a:pt x="212226" y="1134700"/>
                <a:pt x="251460" y="1158240"/>
              </a:cubicBezTo>
              <a:cubicBezTo>
                <a:pt x="345873" y="1214888"/>
                <a:pt x="256552" y="1172637"/>
                <a:pt x="327660" y="1196340"/>
              </a:cubicBezTo>
              <a:cubicBezTo>
                <a:pt x="406763" y="1222708"/>
                <a:pt x="332619" y="1198819"/>
                <a:pt x="388620" y="1226820"/>
              </a:cubicBezTo>
              <a:cubicBezTo>
                <a:pt x="395804" y="1230412"/>
                <a:pt x="404459" y="1230539"/>
                <a:pt x="411480" y="1234440"/>
              </a:cubicBezTo>
              <a:cubicBezTo>
                <a:pt x="427491" y="1243335"/>
                <a:pt x="439824" y="1259128"/>
                <a:pt x="457200" y="1264920"/>
              </a:cubicBezTo>
              <a:cubicBezTo>
                <a:pt x="489995" y="1275852"/>
                <a:pt x="472268" y="1270592"/>
                <a:pt x="510540" y="1280160"/>
              </a:cubicBezTo>
              <a:cubicBezTo>
                <a:pt x="525780" y="1290320"/>
                <a:pt x="538884" y="1304848"/>
                <a:pt x="556260" y="1310640"/>
              </a:cubicBezTo>
              <a:cubicBezTo>
                <a:pt x="610668" y="1328776"/>
                <a:pt x="588614" y="1316969"/>
                <a:pt x="624840" y="1341120"/>
              </a:cubicBezTo>
              <a:cubicBezTo>
                <a:pt x="665480" y="1338580"/>
                <a:pt x="706224" y="1337361"/>
                <a:pt x="746760" y="1333500"/>
              </a:cubicBezTo>
              <a:cubicBezTo>
                <a:pt x="759653" y="1332272"/>
                <a:pt x="772217" y="1328690"/>
                <a:pt x="784860" y="1325880"/>
              </a:cubicBezTo>
              <a:cubicBezTo>
                <a:pt x="819409" y="1318203"/>
                <a:pt x="823070" y="1315683"/>
                <a:pt x="861060" y="1303020"/>
              </a:cubicBezTo>
              <a:lnTo>
                <a:pt x="952500" y="1272540"/>
              </a:lnTo>
              <a:cubicBezTo>
                <a:pt x="960120" y="1270000"/>
                <a:pt x="967390" y="1265916"/>
                <a:pt x="975360" y="1264920"/>
              </a:cubicBezTo>
              <a:lnTo>
                <a:pt x="1097280" y="1249680"/>
              </a:lnTo>
              <a:cubicBezTo>
                <a:pt x="1112520" y="1239520"/>
                <a:pt x="1130048" y="1232152"/>
                <a:pt x="1143000" y="1219200"/>
              </a:cubicBezTo>
              <a:cubicBezTo>
                <a:pt x="1172336" y="1189864"/>
                <a:pt x="1156894" y="1202318"/>
                <a:pt x="1188720" y="1181100"/>
              </a:cubicBezTo>
              <a:lnTo>
                <a:pt x="1219200" y="1135380"/>
              </a:lnTo>
              <a:cubicBezTo>
                <a:pt x="1224280" y="1127760"/>
                <a:pt x="1226820" y="1117600"/>
                <a:pt x="1234440" y="1112520"/>
              </a:cubicBezTo>
              <a:lnTo>
                <a:pt x="1257300" y="1097280"/>
              </a:lnTo>
              <a:cubicBezTo>
                <a:pt x="1262380" y="1089660"/>
                <a:pt x="1266677" y="1081455"/>
                <a:pt x="1272540" y="1074420"/>
              </a:cubicBezTo>
              <a:cubicBezTo>
                <a:pt x="1290875" y="1052418"/>
                <a:pt x="1295783" y="1051305"/>
                <a:pt x="1318260" y="1036320"/>
              </a:cubicBezTo>
              <a:cubicBezTo>
                <a:pt x="1342788" y="962735"/>
                <a:pt x="1303456" y="1077141"/>
                <a:pt x="1341120" y="982980"/>
              </a:cubicBezTo>
              <a:cubicBezTo>
                <a:pt x="1347086" y="968065"/>
                <a:pt x="1352464" y="952845"/>
                <a:pt x="1356360" y="937260"/>
              </a:cubicBezTo>
              <a:cubicBezTo>
                <a:pt x="1374741" y="863735"/>
                <a:pt x="1367492" y="896839"/>
                <a:pt x="1379220" y="838200"/>
              </a:cubicBezTo>
              <a:cubicBezTo>
                <a:pt x="1376724" y="788279"/>
                <a:pt x="1374380" y="679623"/>
                <a:pt x="1363980" y="617220"/>
              </a:cubicBezTo>
              <a:cubicBezTo>
                <a:pt x="1362660" y="609297"/>
                <a:pt x="1358102" y="602201"/>
                <a:pt x="1356360" y="594360"/>
              </a:cubicBezTo>
              <a:cubicBezTo>
                <a:pt x="1353008" y="579278"/>
                <a:pt x="1351977" y="563747"/>
                <a:pt x="1348740" y="548640"/>
              </a:cubicBezTo>
              <a:cubicBezTo>
                <a:pt x="1344351" y="528160"/>
                <a:pt x="1333500" y="487680"/>
                <a:pt x="1333500" y="487680"/>
              </a:cubicBezTo>
              <a:cubicBezTo>
                <a:pt x="1330960" y="459740"/>
                <a:pt x="1330756" y="431488"/>
                <a:pt x="1325880" y="403860"/>
              </a:cubicBezTo>
              <a:cubicBezTo>
                <a:pt x="1323088" y="388040"/>
                <a:pt x="1315720" y="373380"/>
                <a:pt x="1310640" y="358140"/>
              </a:cubicBezTo>
              <a:lnTo>
                <a:pt x="1303020" y="335280"/>
              </a:lnTo>
              <a:cubicBezTo>
                <a:pt x="1300480" y="327660"/>
                <a:pt x="1299855" y="319103"/>
                <a:pt x="1295400" y="312420"/>
              </a:cubicBezTo>
              <a:lnTo>
                <a:pt x="1264920" y="266700"/>
              </a:lnTo>
              <a:lnTo>
                <a:pt x="1249680" y="243840"/>
              </a:lnTo>
              <a:cubicBezTo>
                <a:pt x="1244600" y="236220"/>
                <a:pt x="1240916" y="227456"/>
                <a:pt x="1234440" y="220980"/>
              </a:cubicBezTo>
              <a:cubicBezTo>
                <a:pt x="1226820" y="213360"/>
                <a:pt x="1219859" y="205019"/>
                <a:pt x="1211580" y="198120"/>
              </a:cubicBezTo>
              <a:cubicBezTo>
                <a:pt x="1204545" y="192257"/>
                <a:pt x="1196340" y="187960"/>
                <a:pt x="1188720" y="182880"/>
              </a:cubicBezTo>
              <a:cubicBezTo>
                <a:pt x="1160780" y="140970"/>
                <a:pt x="1188720" y="176530"/>
                <a:pt x="1150620" y="144780"/>
              </a:cubicBezTo>
              <a:cubicBezTo>
                <a:pt x="1091948" y="95887"/>
                <a:pt x="1161657" y="144518"/>
                <a:pt x="1104900" y="106680"/>
              </a:cubicBezTo>
              <a:cubicBezTo>
                <a:pt x="1083945" y="75248"/>
                <a:pt x="1088390" y="75565"/>
                <a:pt x="1043940" y="53340"/>
              </a:cubicBezTo>
              <a:cubicBezTo>
                <a:pt x="1023620" y="43180"/>
                <a:pt x="1004533" y="30044"/>
                <a:pt x="982980" y="22860"/>
              </a:cubicBezTo>
              <a:cubicBezTo>
                <a:pt x="924973" y="3524"/>
                <a:pt x="953012" y="10770"/>
                <a:pt x="899160" y="0"/>
              </a:cubicBezTo>
              <a:cubicBezTo>
                <a:pt x="815340" y="2540"/>
                <a:pt x="731355" y="1784"/>
                <a:pt x="647700" y="7620"/>
              </a:cubicBezTo>
              <a:cubicBezTo>
                <a:pt x="621860" y="9423"/>
                <a:pt x="571500" y="22860"/>
                <a:pt x="571500" y="22860"/>
              </a:cubicBezTo>
              <a:cubicBezTo>
                <a:pt x="505986" y="66536"/>
                <a:pt x="588876" y="14172"/>
                <a:pt x="525780" y="45720"/>
              </a:cubicBezTo>
              <a:cubicBezTo>
                <a:pt x="517589" y="49816"/>
                <a:pt x="511289" y="57241"/>
                <a:pt x="502920" y="60960"/>
              </a:cubicBezTo>
              <a:cubicBezTo>
                <a:pt x="478940" y="71618"/>
                <a:pt x="445519" y="80046"/>
                <a:pt x="419100" y="83820"/>
              </a:cubicBezTo>
              <a:cubicBezTo>
                <a:pt x="414071" y="84538"/>
                <a:pt x="406400" y="76200"/>
                <a:pt x="396240" y="76200"/>
              </a:cubicBez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276750</xdr:colOff>
      <xdr:row>127</xdr:row>
      <xdr:rowOff>38045</xdr:rowOff>
    </xdr:from>
    <xdr:to>
      <xdr:col>3</xdr:col>
      <xdr:colOff>53340</xdr:colOff>
      <xdr:row>132</xdr:row>
      <xdr:rowOff>167640</xdr:rowOff>
    </xdr:to>
    <xdr:sp macro="" textlink="">
      <xdr:nvSpPr>
        <xdr:cNvPr id="238" name="Freeform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6350" y="23355245"/>
          <a:ext cx="995790" cy="1043995"/>
        </a:xfrm>
        <a:custGeom>
          <a:avLst/>
          <a:gdLst>
            <a:gd name="connsiteX0" fmla="*/ 500490 w 995790"/>
            <a:gd name="connsiteY0" fmla="*/ 55 h 1043995"/>
            <a:gd name="connsiteX1" fmla="*/ 462390 w 995790"/>
            <a:gd name="connsiteY1" fmla="*/ 30535 h 1043995"/>
            <a:gd name="connsiteX2" fmla="*/ 393810 w 995790"/>
            <a:gd name="connsiteY2" fmla="*/ 91495 h 1043995"/>
            <a:gd name="connsiteX3" fmla="*/ 378570 w 995790"/>
            <a:gd name="connsiteY3" fmla="*/ 114355 h 1043995"/>
            <a:gd name="connsiteX4" fmla="*/ 348090 w 995790"/>
            <a:gd name="connsiteY4" fmla="*/ 129595 h 1043995"/>
            <a:gd name="connsiteX5" fmla="*/ 325230 w 995790"/>
            <a:gd name="connsiteY5" fmla="*/ 144835 h 1043995"/>
            <a:gd name="connsiteX6" fmla="*/ 302370 w 995790"/>
            <a:gd name="connsiteY6" fmla="*/ 152455 h 1043995"/>
            <a:gd name="connsiteX7" fmla="*/ 256650 w 995790"/>
            <a:gd name="connsiteY7" fmla="*/ 190555 h 1043995"/>
            <a:gd name="connsiteX8" fmla="*/ 210930 w 995790"/>
            <a:gd name="connsiteY8" fmla="*/ 243895 h 1043995"/>
            <a:gd name="connsiteX9" fmla="*/ 165210 w 995790"/>
            <a:gd name="connsiteY9" fmla="*/ 274375 h 1043995"/>
            <a:gd name="connsiteX10" fmla="*/ 111870 w 995790"/>
            <a:gd name="connsiteY10" fmla="*/ 335335 h 1043995"/>
            <a:gd name="connsiteX11" fmla="*/ 81390 w 995790"/>
            <a:gd name="connsiteY11" fmla="*/ 381055 h 1043995"/>
            <a:gd name="connsiteX12" fmla="*/ 50910 w 995790"/>
            <a:gd name="connsiteY12" fmla="*/ 434395 h 1043995"/>
            <a:gd name="connsiteX13" fmla="*/ 12810 w 995790"/>
            <a:gd name="connsiteY13" fmla="*/ 480115 h 1043995"/>
            <a:gd name="connsiteX14" fmla="*/ 12810 w 995790"/>
            <a:gd name="connsiteY14" fmla="*/ 662995 h 1043995"/>
            <a:gd name="connsiteX15" fmla="*/ 43290 w 995790"/>
            <a:gd name="connsiteY15" fmla="*/ 708715 h 1043995"/>
            <a:gd name="connsiteX16" fmla="*/ 81390 w 995790"/>
            <a:gd name="connsiteY16" fmla="*/ 754435 h 1043995"/>
            <a:gd name="connsiteX17" fmla="*/ 119490 w 995790"/>
            <a:gd name="connsiteY17" fmla="*/ 792535 h 1043995"/>
            <a:gd name="connsiteX18" fmla="*/ 180450 w 995790"/>
            <a:gd name="connsiteY18" fmla="*/ 845875 h 1043995"/>
            <a:gd name="connsiteX19" fmla="*/ 249030 w 995790"/>
            <a:gd name="connsiteY19" fmla="*/ 883975 h 1043995"/>
            <a:gd name="connsiteX20" fmla="*/ 271890 w 995790"/>
            <a:gd name="connsiteY20" fmla="*/ 899215 h 1043995"/>
            <a:gd name="connsiteX21" fmla="*/ 332850 w 995790"/>
            <a:gd name="connsiteY21" fmla="*/ 914455 h 1043995"/>
            <a:gd name="connsiteX22" fmla="*/ 378570 w 995790"/>
            <a:gd name="connsiteY22" fmla="*/ 937315 h 1043995"/>
            <a:gd name="connsiteX23" fmla="*/ 447150 w 995790"/>
            <a:gd name="connsiteY23" fmla="*/ 967795 h 1043995"/>
            <a:gd name="connsiteX24" fmla="*/ 477630 w 995790"/>
            <a:gd name="connsiteY24" fmla="*/ 975415 h 1043995"/>
            <a:gd name="connsiteX25" fmla="*/ 500490 w 995790"/>
            <a:gd name="connsiteY25" fmla="*/ 983035 h 1043995"/>
            <a:gd name="connsiteX26" fmla="*/ 530970 w 995790"/>
            <a:gd name="connsiteY26" fmla="*/ 990655 h 1043995"/>
            <a:gd name="connsiteX27" fmla="*/ 614790 w 995790"/>
            <a:gd name="connsiteY27" fmla="*/ 1013515 h 1043995"/>
            <a:gd name="connsiteX28" fmla="*/ 645270 w 995790"/>
            <a:gd name="connsiteY28" fmla="*/ 1028755 h 1043995"/>
            <a:gd name="connsiteX29" fmla="*/ 690990 w 995790"/>
            <a:gd name="connsiteY29" fmla="*/ 1043995 h 1043995"/>
            <a:gd name="connsiteX30" fmla="*/ 820530 w 995790"/>
            <a:gd name="connsiteY30" fmla="*/ 1028755 h 1043995"/>
            <a:gd name="connsiteX31" fmla="*/ 866250 w 995790"/>
            <a:gd name="connsiteY31" fmla="*/ 990655 h 1043995"/>
            <a:gd name="connsiteX32" fmla="*/ 919590 w 995790"/>
            <a:gd name="connsiteY32" fmla="*/ 944935 h 1043995"/>
            <a:gd name="connsiteX33" fmla="*/ 957690 w 995790"/>
            <a:gd name="connsiteY33" fmla="*/ 906835 h 1043995"/>
            <a:gd name="connsiteX34" fmla="*/ 988170 w 995790"/>
            <a:gd name="connsiteY34" fmla="*/ 861115 h 1043995"/>
            <a:gd name="connsiteX35" fmla="*/ 995790 w 995790"/>
            <a:gd name="connsiteY35" fmla="*/ 838255 h 1043995"/>
            <a:gd name="connsiteX36" fmla="*/ 988170 w 995790"/>
            <a:gd name="connsiteY36" fmla="*/ 640135 h 1043995"/>
            <a:gd name="connsiteX37" fmla="*/ 972930 w 995790"/>
            <a:gd name="connsiteY37" fmla="*/ 609655 h 1043995"/>
            <a:gd name="connsiteX38" fmla="*/ 965310 w 995790"/>
            <a:gd name="connsiteY38" fmla="*/ 586795 h 1043995"/>
            <a:gd name="connsiteX39" fmla="*/ 942450 w 995790"/>
            <a:gd name="connsiteY39" fmla="*/ 541075 h 1043995"/>
            <a:gd name="connsiteX40" fmla="*/ 919590 w 995790"/>
            <a:gd name="connsiteY40" fmla="*/ 487735 h 1043995"/>
            <a:gd name="connsiteX41" fmla="*/ 911970 w 995790"/>
            <a:gd name="connsiteY41" fmla="*/ 449635 h 1043995"/>
            <a:gd name="connsiteX42" fmla="*/ 881490 w 995790"/>
            <a:gd name="connsiteY42" fmla="*/ 403915 h 1043995"/>
            <a:gd name="connsiteX43" fmla="*/ 858630 w 995790"/>
            <a:gd name="connsiteY43" fmla="*/ 358195 h 1043995"/>
            <a:gd name="connsiteX44" fmla="*/ 851010 w 995790"/>
            <a:gd name="connsiteY44" fmla="*/ 335335 h 1043995"/>
            <a:gd name="connsiteX45" fmla="*/ 774810 w 995790"/>
            <a:gd name="connsiteY45" fmla="*/ 281995 h 1043995"/>
            <a:gd name="connsiteX46" fmla="*/ 751950 w 995790"/>
            <a:gd name="connsiteY46" fmla="*/ 266755 h 1043995"/>
            <a:gd name="connsiteX47" fmla="*/ 713850 w 995790"/>
            <a:gd name="connsiteY47" fmla="*/ 228655 h 1043995"/>
            <a:gd name="connsiteX48" fmla="*/ 668130 w 995790"/>
            <a:gd name="connsiteY48" fmla="*/ 182935 h 1043995"/>
            <a:gd name="connsiteX49" fmla="*/ 622410 w 995790"/>
            <a:gd name="connsiteY49" fmla="*/ 137215 h 1043995"/>
            <a:gd name="connsiteX50" fmla="*/ 599550 w 995790"/>
            <a:gd name="connsiteY50" fmla="*/ 114355 h 1043995"/>
            <a:gd name="connsiteX51" fmla="*/ 576690 w 995790"/>
            <a:gd name="connsiteY51" fmla="*/ 99115 h 1043995"/>
            <a:gd name="connsiteX52" fmla="*/ 538590 w 995790"/>
            <a:gd name="connsiteY52" fmla="*/ 53395 h 1043995"/>
            <a:gd name="connsiteX53" fmla="*/ 515730 w 995790"/>
            <a:gd name="connsiteY53" fmla="*/ 38155 h 1043995"/>
            <a:gd name="connsiteX54" fmla="*/ 500490 w 995790"/>
            <a:gd name="connsiteY54" fmla="*/ 55 h 10439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</a:cxnLst>
          <a:rect l="l" t="t" r="r" b="b"/>
          <a:pathLst>
            <a:path w="995790" h="1043995">
              <a:moveTo>
                <a:pt x="500490" y="55"/>
              </a:moveTo>
              <a:cubicBezTo>
                <a:pt x="491600" y="-1215"/>
                <a:pt x="474424" y="19595"/>
                <a:pt x="462390" y="30535"/>
              </a:cubicBezTo>
              <a:cubicBezTo>
                <a:pt x="390621" y="95780"/>
                <a:pt x="442920" y="58755"/>
                <a:pt x="393810" y="91495"/>
              </a:cubicBezTo>
              <a:cubicBezTo>
                <a:pt x="388730" y="99115"/>
                <a:pt x="385605" y="108492"/>
                <a:pt x="378570" y="114355"/>
              </a:cubicBezTo>
              <a:cubicBezTo>
                <a:pt x="369844" y="121627"/>
                <a:pt x="357953" y="123959"/>
                <a:pt x="348090" y="129595"/>
              </a:cubicBezTo>
              <a:cubicBezTo>
                <a:pt x="340139" y="134139"/>
                <a:pt x="333421" y="140739"/>
                <a:pt x="325230" y="144835"/>
              </a:cubicBezTo>
              <a:cubicBezTo>
                <a:pt x="318046" y="148427"/>
                <a:pt x="309554" y="148863"/>
                <a:pt x="302370" y="152455"/>
              </a:cubicBezTo>
              <a:cubicBezTo>
                <a:pt x="284733" y="161274"/>
                <a:pt x="269289" y="175809"/>
                <a:pt x="256650" y="190555"/>
              </a:cubicBezTo>
              <a:cubicBezTo>
                <a:pt x="236198" y="214415"/>
                <a:pt x="235240" y="224987"/>
                <a:pt x="210930" y="243895"/>
              </a:cubicBezTo>
              <a:cubicBezTo>
                <a:pt x="196472" y="255140"/>
                <a:pt x="165210" y="274375"/>
                <a:pt x="165210" y="274375"/>
              </a:cubicBezTo>
              <a:cubicBezTo>
                <a:pt x="129650" y="327715"/>
                <a:pt x="149970" y="309935"/>
                <a:pt x="111870" y="335335"/>
              </a:cubicBezTo>
              <a:cubicBezTo>
                <a:pt x="101710" y="350575"/>
                <a:pt x="89581" y="364672"/>
                <a:pt x="81390" y="381055"/>
              </a:cubicBezTo>
              <a:cubicBezTo>
                <a:pt x="72074" y="399688"/>
                <a:pt x="64373" y="418239"/>
                <a:pt x="50910" y="434395"/>
              </a:cubicBezTo>
              <a:cubicBezTo>
                <a:pt x="2017" y="493067"/>
                <a:pt x="50648" y="423358"/>
                <a:pt x="12810" y="480115"/>
              </a:cubicBezTo>
              <a:cubicBezTo>
                <a:pt x="-1173" y="550031"/>
                <a:pt x="-7112" y="563386"/>
                <a:pt x="12810" y="662995"/>
              </a:cubicBezTo>
              <a:cubicBezTo>
                <a:pt x="16402" y="680956"/>
                <a:pt x="33130" y="693475"/>
                <a:pt x="43290" y="708715"/>
              </a:cubicBezTo>
              <a:cubicBezTo>
                <a:pt x="81128" y="765472"/>
                <a:pt x="32497" y="695763"/>
                <a:pt x="81390" y="754435"/>
              </a:cubicBezTo>
              <a:cubicBezTo>
                <a:pt x="113140" y="792535"/>
                <a:pt x="77580" y="764595"/>
                <a:pt x="119490" y="792535"/>
              </a:cubicBezTo>
              <a:cubicBezTo>
                <a:pt x="144890" y="830635"/>
                <a:pt x="127110" y="810315"/>
                <a:pt x="180450" y="845875"/>
              </a:cubicBezTo>
              <a:cubicBezTo>
                <a:pt x="231975" y="880225"/>
                <a:pt x="168163" y="839049"/>
                <a:pt x="249030" y="883975"/>
              </a:cubicBezTo>
              <a:cubicBezTo>
                <a:pt x="257036" y="888423"/>
                <a:pt x="263699" y="895119"/>
                <a:pt x="271890" y="899215"/>
              </a:cubicBezTo>
              <a:cubicBezTo>
                <a:pt x="287511" y="907025"/>
                <a:pt x="318359" y="911557"/>
                <a:pt x="332850" y="914455"/>
              </a:cubicBezTo>
              <a:cubicBezTo>
                <a:pt x="380378" y="946141"/>
                <a:pt x="331248" y="916283"/>
                <a:pt x="378570" y="937315"/>
              </a:cubicBezTo>
              <a:cubicBezTo>
                <a:pt x="425156" y="958020"/>
                <a:pt x="411104" y="957496"/>
                <a:pt x="447150" y="967795"/>
              </a:cubicBezTo>
              <a:cubicBezTo>
                <a:pt x="457220" y="970672"/>
                <a:pt x="467560" y="972538"/>
                <a:pt x="477630" y="975415"/>
              </a:cubicBezTo>
              <a:cubicBezTo>
                <a:pt x="485353" y="977622"/>
                <a:pt x="492767" y="980828"/>
                <a:pt x="500490" y="983035"/>
              </a:cubicBezTo>
              <a:cubicBezTo>
                <a:pt x="510560" y="985912"/>
                <a:pt x="521035" y="987343"/>
                <a:pt x="530970" y="990655"/>
              </a:cubicBezTo>
              <a:cubicBezTo>
                <a:pt x="604393" y="1015129"/>
                <a:pt x="531882" y="999697"/>
                <a:pt x="614790" y="1013515"/>
              </a:cubicBezTo>
              <a:cubicBezTo>
                <a:pt x="624950" y="1018595"/>
                <a:pt x="634723" y="1024536"/>
                <a:pt x="645270" y="1028755"/>
              </a:cubicBezTo>
              <a:cubicBezTo>
                <a:pt x="660185" y="1034721"/>
                <a:pt x="690990" y="1043995"/>
                <a:pt x="690990" y="1043995"/>
              </a:cubicBezTo>
              <a:cubicBezTo>
                <a:pt x="698573" y="1043306"/>
                <a:pt x="797595" y="1036400"/>
                <a:pt x="820530" y="1028755"/>
              </a:cubicBezTo>
              <a:cubicBezTo>
                <a:pt x="838903" y="1022631"/>
                <a:pt x="852745" y="1002230"/>
                <a:pt x="866250" y="990655"/>
              </a:cubicBezTo>
              <a:cubicBezTo>
                <a:pt x="895681" y="965428"/>
                <a:pt x="895955" y="973297"/>
                <a:pt x="919590" y="944935"/>
              </a:cubicBezTo>
              <a:cubicBezTo>
                <a:pt x="951340" y="906835"/>
                <a:pt x="915780" y="934775"/>
                <a:pt x="957690" y="906835"/>
              </a:cubicBezTo>
              <a:cubicBezTo>
                <a:pt x="975808" y="852480"/>
                <a:pt x="950117" y="918194"/>
                <a:pt x="988170" y="861115"/>
              </a:cubicBezTo>
              <a:cubicBezTo>
                <a:pt x="992625" y="854432"/>
                <a:pt x="993250" y="845875"/>
                <a:pt x="995790" y="838255"/>
              </a:cubicBezTo>
              <a:cubicBezTo>
                <a:pt x="993250" y="772215"/>
                <a:pt x="994746" y="705896"/>
                <a:pt x="988170" y="640135"/>
              </a:cubicBezTo>
              <a:cubicBezTo>
                <a:pt x="987040" y="628832"/>
                <a:pt x="977405" y="620096"/>
                <a:pt x="972930" y="609655"/>
              </a:cubicBezTo>
              <a:cubicBezTo>
                <a:pt x="969766" y="602272"/>
                <a:pt x="968572" y="594135"/>
                <a:pt x="965310" y="586795"/>
              </a:cubicBezTo>
              <a:cubicBezTo>
                <a:pt x="958390" y="571225"/>
                <a:pt x="949370" y="556645"/>
                <a:pt x="942450" y="541075"/>
              </a:cubicBezTo>
              <a:cubicBezTo>
                <a:pt x="897602" y="440166"/>
                <a:pt x="985991" y="620537"/>
                <a:pt x="919590" y="487735"/>
              </a:cubicBezTo>
              <a:cubicBezTo>
                <a:pt x="917050" y="475035"/>
                <a:pt x="917329" y="461426"/>
                <a:pt x="911970" y="449635"/>
              </a:cubicBezTo>
              <a:cubicBezTo>
                <a:pt x="904391" y="432961"/>
                <a:pt x="887282" y="421291"/>
                <a:pt x="881490" y="403915"/>
              </a:cubicBezTo>
              <a:cubicBezTo>
                <a:pt x="862337" y="346456"/>
                <a:pt x="888173" y="417281"/>
                <a:pt x="858630" y="358195"/>
              </a:cubicBezTo>
              <a:cubicBezTo>
                <a:pt x="855038" y="351011"/>
                <a:pt x="856152" y="341505"/>
                <a:pt x="851010" y="335335"/>
              </a:cubicBezTo>
              <a:cubicBezTo>
                <a:pt x="843958" y="326873"/>
                <a:pt x="776176" y="282906"/>
                <a:pt x="774810" y="281995"/>
              </a:cubicBezTo>
              <a:lnTo>
                <a:pt x="751950" y="266755"/>
              </a:lnTo>
              <a:cubicBezTo>
                <a:pt x="720546" y="219650"/>
                <a:pt x="755414" y="265600"/>
                <a:pt x="713850" y="228655"/>
              </a:cubicBezTo>
              <a:cubicBezTo>
                <a:pt x="697741" y="214336"/>
                <a:pt x="683370" y="198175"/>
                <a:pt x="668130" y="182935"/>
              </a:cubicBezTo>
              <a:lnTo>
                <a:pt x="622410" y="137215"/>
              </a:lnTo>
              <a:cubicBezTo>
                <a:pt x="614790" y="129595"/>
                <a:pt x="608516" y="120333"/>
                <a:pt x="599550" y="114355"/>
              </a:cubicBezTo>
              <a:cubicBezTo>
                <a:pt x="591930" y="109275"/>
                <a:pt x="583725" y="104978"/>
                <a:pt x="576690" y="99115"/>
              </a:cubicBezTo>
              <a:cubicBezTo>
                <a:pt x="501790" y="36698"/>
                <a:pt x="598530" y="113335"/>
                <a:pt x="538590" y="53395"/>
              </a:cubicBezTo>
              <a:cubicBezTo>
                <a:pt x="532114" y="46919"/>
                <a:pt x="522881" y="43876"/>
                <a:pt x="515730" y="38155"/>
              </a:cubicBezTo>
              <a:cubicBezTo>
                <a:pt x="510120" y="33667"/>
                <a:pt x="509380" y="1325"/>
                <a:pt x="500490" y="55"/>
              </a:cubicBez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abSelected="1" zoomScaleNormal="100" workbookViewId="0">
      <selection activeCell="M16" sqref="M16"/>
    </sheetView>
  </sheetViews>
  <sheetFormatPr defaultColWidth="8.77734375" defaultRowHeight="14.4" x14ac:dyDescent="0.3"/>
  <cols>
    <col min="1" max="1" width="1.33203125" style="29" customWidth="1"/>
    <col min="2" max="2" width="15.6640625" customWidth="1"/>
    <col min="3" max="3" width="4.6640625" style="1" customWidth="1"/>
    <col min="4" max="4" width="45.88671875" customWidth="1"/>
    <col min="5" max="5" width="5.33203125" bestFit="1" customWidth="1"/>
    <col min="6" max="6" width="6.6640625" customWidth="1"/>
    <col min="7" max="7" width="5.109375" customWidth="1"/>
    <col min="8" max="8" width="6.33203125" customWidth="1"/>
    <col min="9" max="9" width="4.77734375" bestFit="1" customWidth="1"/>
    <col min="10" max="10" width="6.77734375" style="29" customWidth="1"/>
    <col min="11" max="11" width="7.44140625" style="29" customWidth="1"/>
    <col min="12" max="12" width="6.77734375" style="29" bestFit="1" customWidth="1"/>
    <col min="13" max="13" width="5.33203125" style="29" bestFit="1" customWidth="1"/>
    <col min="14" max="14" width="8.77734375" style="29"/>
  </cols>
  <sheetData>
    <row r="1" spans="1:14" ht="6" customHeight="1" x14ac:dyDescent="0.3">
      <c r="B1" s="29"/>
      <c r="C1" s="30"/>
      <c r="D1" s="29"/>
      <c r="E1" s="29"/>
      <c r="F1" s="29"/>
      <c r="G1" s="29"/>
      <c r="H1" s="29"/>
      <c r="I1" s="29"/>
    </row>
    <row r="2" spans="1:14" s="2" customFormat="1" ht="21" x14ac:dyDescent="0.3">
      <c r="A2" s="28"/>
      <c r="B2" s="73" t="s">
        <v>101</v>
      </c>
      <c r="C2" s="50"/>
      <c r="D2" s="49"/>
      <c r="E2" s="49"/>
      <c r="F2" s="49"/>
      <c r="G2" s="49"/>
      <c r="H2" s="49"/>
      <c r="I2" s="49"/>
      <c r="J2" s="28"/>
      <c r="K2" s="28"/>
      <c r="L2" s="28"/>
      <c r="M2" s="28"/>
      <c r="N2" s="28"/>
    </row>
    <row r="3" spans="1:14" x14ac:dyDescent="0.3">
      <c r="B3" s="29"/>
      <c r="C3" s="30"/>
      <c r="D3" s="29"/>
      <c r="E3" s="29"/>
      <c r="F3" s="29"/>
      <c r="G3" s="29"/>
      <c r="H3" s="48" t="s">
        <v>17</v>
      </c>
      <c r="I3" s="48" t="s">
        <v>18</v>
      </c>
    </row>
    <row r="4" spans="1:14" x14ac:dyDescent="0.3">
      <c r="B4" s="33" t="s">
        <v>0</v>
      </c>
      <c r="C4" s="32" t="s">
        <v>5</v>
      </c>
      <c r="D4" s="29"/>
      <c r="E4" s="63" t="s">
        <v>83</v>
      </c>
      <c r="F4" s="64">
        <v>26</v>
      </c>
      <c r="G4" s="65" t="s">
        <v>84</v>
      </c>
      <c r="H4" s="66">
        <f>-(F4-182.5)/144.7</f>
        <v>1.0815480304077403</v>
      </c>
      <c r="I4" s="66">
        <f>ABS((F4-182.5))/144.7*15+100</f>
        <v>116.22322045611611</v>
      </c>
      <c r="J4" s="27"/>
    </row>
    <row r="5" spans="1:14" x14ac:dyDescent="0.3">
      <c r="B5" s="33" t="s">
        <v>1</v>
      </c>
      <c r="C5" s="32" t="s">
        <v>103</v>
      </c>
      <c r="D5" s="29"/>
      <c r="E5" s="63" t="s">
        <v>82</v>
      </c>
      <c r="F5" s="64">
        <f>SUM(F8+F19+F27+F39)</f>
        <v>22</v>
      </c>
      <c r="G5" s="67"/>
      <c r="H5" s="66">
        <f>(F5-26.2)/4.6</f>
        <v>-0.91304347826086951</v>
      </c>
      <c r="I5" s="66">
        <f>ABS((F5-26.2))/4.6*15+100</f>
        <v>113.69565217391305</v>
      </c>
      <c r="J5" s="27"/>
    </row>
    <row r="6" spans="1:14" x14ac:dyDescent="0.3">
      <c r="B6" s="33" t="s">
        <v>2</v>
      </c>
      <c r="C6" s="32">
        <v>54</v>
      </c>
      <c r="D6" s="29"/>
      <c r="E6" s="27"/>
      <c r="F6" s="27"/>
      <c r="G6" s="27"/>
      <c r="H6" s="27"/>
      <c r="I6" s="27"/>
      <c r="J6" s="27"/>
    </row>
    <row r="7" spans="1:14" x14ac:dyDescent="0.3">
      <c r="B7" s="31"/>
      <c r="C7" s="30"/>
      <c r="D7" s="29"/>
      <c r="E7" s="29"/>
      <c r="F7" s="48" t="s">
        <v>15</v>
      </c>
      <c r="G7" s="48" t="s">
        <v>92</v>
      </c>
      <c r="H7" s="48" t="s">
        <v>18</v>
      </c>
      <c r="I7" s="41" t="str">
        <f>IF(F8&gt;11,"Check scoring, max = 11 points","")</f>
        <v/>
      </c>
    </row>
    <row r="8" spans="1:14" s="2" customFormat="1" x14ac:dyDescent="0.3">
      <c r="A8" s="28"/>
      <c r="B8" s="59" t="s">
        <v>4</v>
      </c>
      <c r="C8" s="46" t="s">
        <v>3</v>
      </c>
      <c r="D8" s="56"/>
      <c r="E8" s="20" t="s">
        <v>14</v>
      </c>
      <c r="F8" s="68">
        <f>SUM(E9:E16)</f>
        <v>6</v>
      </c>
      <c r="G8" s="69">
        <f>(F8-7.8)/2.1</f>
        <v>-0.85714285714285698</v>
      </c>
      <c r="H8" s="66">
        <f>(F8-7.8)/2.1*15+100</f>
        <v>87.142857142857139</v>
      </c>
      <c r="J8" s="28"/>
      <c r="K8" s="28"/>
      <c r="L8" s="28"/>
      <c r="M8" s="28"/>
      <c r="N8" s="28"/>
    </row>
    <row r="9" spans="1:14" x14ac:dyDescent="0.3">
      <c r="B9" s="18"/>
      <c r="C9" s="24">
        <v>1</v>
      </c>
      <c r="D9" s="3" t="s">
        <v>88</v>
      </c>
      <c r="E9" s="34">
        <v>2</v>
      </c>
      <c r="F9" s="25"/>
      <c r="G9" s="25"/>
      <c r="H9" s="25"/>
      <c r="I9" s="29"/>
    </row>
    <row r="10" spans="1:14" x14ac:dyDescent="0.3">
      <c r="B10" s="61" t="s">
        <v>100</v>
      </c>
      <c r="C10" s="24">
        <v>2</v>
      </c>
      <c r="D10" s="3" t="s">
        <v>89</v>
      </c>
      <c r="E10" s="34">
        <v>2</v>
      </c>
      <c r="F10" s="25"/>
      <c r="G10" s="25"/>
      <c r="H10" s="25"/>
      <c r="I10" s="29"/>
    </row>
    <row r="11" spans="1:14" x14ac:dyDescent="0.3">
      <c r="B11" s="61"/>
      <c r="C11" s="24">
        <v>3</v>
      </c>
      <c r="D11" s="3" t="s">
        <v>9</v>
      </c>
      <c r="E11" s="34">
        <v>1</v>
      </c>
      <c r="F11" s="25"/>
      <c r="G11" s="25"/>
      <c r="H11" s="25"/>
      <c r="I11" s="29"/>
    </row>
    <row r="12" spans="1:14" x14ac:dyDescent="0.3">
      <c r="B12" s="61"/>
      <c r="C12" s="24">
        <v>4</v>
      </c>
      <c r="D12" s="3" t="s">
        <v>10</v>
      </c>
      <c r="E12" s="34">
        <v>1</v>
      </c>
      <c r="F12" s="25"/>
      <c r="G12" s="25"/>
      <c r="H12" s="25"/>
      <c r="I12" s="29"/>
    </row>
    <row r="13" spans="1:14" x14ac:dyDescent="0.3">
      <c r="B13" s="61"/>
      <c r="C13" s="24">
        <v>5</v>
      </c>
      <c r="D13" s="3" t="s">
        <v>90</v>
      </c>
      <c r="E13" s="34">
        <v>0</v>
      </c>
      <c r="F13" s="25"/>
      <c r="G13" s="25"/>
      <c r="H13" s="25"/>
      <c r="I13" s="29"/>
    </row>
    <row r="14" spans="1:14" x14ac:dyDescent="0.3">
      <c r="B14" s="61"/>
      <c r="C14" s="24">
        <v>6</v>
      </c>
      <c r="D14" s="3" t="s">
        <v>97</v>
      </c>
      <c r="E14" s="34">
        <v>0</v>
      </c>
      <c r="F14" s="25"/>
      <c r="G14" s="25"/>
      <c r="H14" s="25"/>
      <c r="I14" s="29"/>
    </row>
    <row r="15" spans="1:14" x14ac:dyDescent="0.3">
      <c r="B15" s="61"/>
      <c r="C15" s="24">
        <v>7</v>
      </c>
      <c r="D15" s="3" t="s">
        <v>12</v>
      </c>
      <c r="E15" s="34">
        <v>0</v>
      </c>
      <c r="F15" s="25"/>
      <c r="G15" s="25"/>
      <c r="H15" s="25"/>
      <c r="I15" s="29"/>
    </row>
    <row r="16" spans="1:14" x14ac:dyDescent="0.3">
      <c r="B16" s="18"/>
      <c r="C16" s="24">
        <v>8</v>
      </c>
      <c r="D16" s="3" t="s">
        <v>99</v>
      </c>
      <c r="E16" s="34">
        <v>0</v>
      </c>
      <c r="F16" s="25"/>
      <c r="G16" s="25"/>
      <c r="H16" s="25"/>
      <c r="I16" s="29"/>
    </row>
    <row r="17" spans="1:14" ht="4.95" customHeight="1" x14ac:dyDescent="0.3">
      <c r="B17" s="29"/>
      <c r="C17" s="37"/>
      <c r="D17" s="39"/>
      <c r="E17" s="40"/>
      <c r="F17" s="39"/>
      <c r="G17" s="39"/>
      <c r="H17" s="39"/>
      <c r="I17" s="29"/>
    </row>
    <row r="18" spans="1:14" x14ac:dyDescent="0.3">
      <c r="B18" s="29"/>
      <c r="C18" s="30"/>
      <c r="D18" s="29"/>
      <c r="E18" s="36"/>
      <c r="F18" s="48" t="s">
        <v>15</v>
      </c>
      <c r="G18" s="48" t="s">
        <v>92</v>
      </c>
      <c r="H18" s="48" t="s">
        <v>18</v>
      </c>
      <c r="I18" s="41" t="str">
        <f>IF(F19&gt;5,"Check scoring, max pts =5","")</f>
        <v/>
      </c>
    </row>
    <row r="19" spans="1:14" s="2" customFormat="1" x14ac:dyDescent="0.3">
      <c r="A19" s="28"/>
      <c r="B19" s="59" t="s">
        <v>16</v>
      </c>
      <c r="C19" s="46" t="s">
        <v>3</v>
      </c>
      <c r="D19" s="19"/>
      <c r="E19" s="20" t="s">
        <v>14</v>
      </c>
      <c r="F19" s="68">
        <f>SUM(E20:E24)</f>
        <v>4</v>
      </c>
      <c r="G19" s="70">
        <f>(F19-5)/0.2</f>
        <v>-5</v>
      </c>
      <c r="H19" s="70">
        <f>(F19-5)/0.2*15+100</f>
        <v>25</v>
      </c>
      <c r="J19" s="28"/>
      <c r="K19" s="28"/>
      <c r="L19" s="28"/>
      <c r="M19" s="28"/>
      <c r="N19" s="28"/>
    </row>
    <row r="20" spans="1:14" x14ac:dyDescent="0.3">
      <c r="B20" s="18"/>
      <c r="C20" s="24">
        <v>9</v>
      </c>
      <c r="D20" s="4" t="s">
        <v>20</v>
      </c>
      <c r="E20" s="35">
        <v>1</v>
      </c>
      <c r="F20" s="26"/>
      <c r="G20" s="26"/>
      <c r="H20" s="26"/>
      <c r="I20" s="29"/>
    </row>
    <row r="21" spans="1:14" ht="14.55" customHeight="1" x14ac:dyDescent="0.3">
      <c r="B21" s="62" t="s">
        <v>19</v>
      </c>
      <c r="C21" s="24">
        <v>10</v>
      </c>
      <c r="D21" s="4" t="s">
        <v>98</v>
      </c>
      <c r="E21" s="35">
        <v>0</v>
      </c>
      <c r="F21" s="26"/>
      <c r="G21" s="26"/>
      <c r="H21" s="26"/>
      <c r="I21" s="29"/>
    </row>
    <row r="22" spans="1:14" x14ac:dyDescent="0.3">
      <c r="B22" s="62"/>
      <c r="C22" s="24">
        <v>11</v>
      </c>
      <c r="D22" s="4" t="s">
        <v>21</v>
      </c>
      <c r="E22" s="35">
        <v>1</v>
      </c>
      <c r="F22" s="26"/>
      <c r="G22" s="26"/>
      <c r="H22" s="26"/>
      <c r="I22" s="29"/>
    </row>
    <row r="23" spans="1:14" x14ac:dyDescent="0.3">
      <c r="B23" s="62"/>
      <c r="C23" s="24">
        <v>12</v>
      </c>
      <c r="D23" s="4" t="s">
        <v>22</v>
      </c>
      <c r="E23" s="35">
        <v>1</v>
      </c>
      <c r="F23" s="26"/>
      <c r="G23" s="26"/>
      <c r="H23" s="26"/>
      <c r="I23" s="29"/>
    </row>
    <row r="24" spans="1:14" x14ac:dyDescent="0.3">
      <c r="B24" s="18"/>
      <c r="C24" s="24">
        <v>13</v>
      </c>
      <c r="D24" s="4" t="s">
        <v>23</v>
      </c>
      <c r="E24" s="35">
        <v>1</v>
      </c>
      <c r="F24" s="26"/>
      <c r="G24" s="26"/>
      <c r="H24" s="26"/>
      <c r="I24" s="29"/>
    </row>
    <row r="25" spans="1:14" ht="6" customHeight="1" x14ac:dyDescent="0.3">
      <c r="B25" s="29"/>
      <c r="C25" s="37"/>
      <c r="D25" s="38"/>
      <c r="E25" s="37"/>
      <c r="F25" s="38"/>
      <c r="G25" s="38"/>
      <c r="H25" s="38"/>
      <c r="I25" s="29"/>
    </row>
    <row r="26" spans="1:14" ht="16.2" customHeight="1" x14ac:dyDescent="0.3">
      <c r="B26" s="29"/>
      <c r="C26" s="30"/>
      <c r="D26" s="29"/>
      <c r="E26" s="36"/>
      <c r="F26" s="48" t="s">
        <v>15</v>
      </c>
      <c r="G26" s="48" t="s">
        <v>92</v>
      </c>
      <c r="H26" s="48" t="s">
        <v>18</v>
      </c>
      <c r="I26" s="41" t="str">
        <f>IF(F27&gt;12,"Check scoring, max pts = 12","")</f>
        <v/>
      </c>
      <c r="J26" s="60" t="s">
        <v>93</v>
      </c>
    </row>
    <row r="27" spans="1:14" x14ac:dyDescent="0.3">
      <c r="B27" s="59" t="s">
        <v>24</v>
      </c>
      <c r="C27" s="46" t="s">
        <v>3</v>
      </c>
      <c r="D27" s="19"/>
      <c r="E27" s="20" t="s">
        <v>14</v>
      </c>
      <c r="F27" s="71">
        <f>SUM(E28:E36)</f>
        <v>12</v>
      </c>
      <c r="G27" s="72">
        <f>(F27-10.8)/1.4</f>
        <v>0.85714285714285665</v>
      </c>
      <c r="H27" s="72">
        <f>(F27-10.8)/1.4*15+100</f>
        <v>112.85714285714285</v>
      </c>
      <c r="J27" s="44" t="s">
        <v>94</v>
      </c>
      <c r="K27" s="44" t="s">
        <v>95</v>
      </c>
      <c r="L27" s="44" t="s">
        <v>52</v>
      </c>
      <c r="M27" s="44" t="s">
        <v>96</v>
      </c>
    </row>
    <row r="28" spans="1:14" x14ac:dyDescent="0.3">
      <c r="B28" s="18"/>
      <c r="C28" s="24">
        <v>14</v>
      </c>
      <c r="D28" s="4" t="s">
        <v>53</v>
      </c>
      <c r="E28" s="35">
        <v>1</v>
      </c>
      <c r="F28" s="26"/>
      <c r="G28" s="26"/>
      <c r="H28" s="26"/>
      <c r="I28" s="42"/>
      <c r="J28" s="51">
        <v>100</v>
      </c>
      <c r="K28" s="51">
        <v>33</v>
      </c>
      <c r="L28" s="52">
        <f>ABS(J28-K28)</f>
        <v>67</v>
      </c>
      <c r="M28" s="53">
        <f>(L28/J28)</f>
        <v>0.67</v>
      </c>
    </row>
    <row r="29" spans="1:14" ht="14.55" customHeight="1" x14ac:dyDescent="0.3">
      <c r="B29" s="61" t="s">
        <v>25</v>
      </c>
      <c r="C29" s="24">
        <v>15</v>
      </c>
      <c r="D29" s="4" t="s">
        <v>86</v>
      </c>
      <c r="E29" s="35">
        <v>2</v>
      </c>
      <c r="F29" s="26"/>
      <c r="G29" s="26"/>
      <c r="H29" s="26"/>
      <c r="I29" s="42"/>
      <c r="J29" s="51">
        <v>35</v>
      </c>
      <c r="K29" s="51">
        <v>32</v>
      </c>
      <c r="L29" s="52">
        <f>ABS(J29-K29)</f>
        <v>3</v>
      </c>
      <c r="M29" s="53">
        <f>(L29/J29)</f>
        <v>8.5714285714285715E-2</v>
      </c>
    </row>
    <row r="30" spans="1:14" x14ac:dyDescent="0.3">
      <c r="B30" s="61"/>
      <c r="C30" s="24">
        <v>16</v>
      </c>
      <c r="D30" s="4" t="s">
        <v>26</v>
      </c>
      <c r="E30" s="35">
        <v>1</v>
      </c>
      <c r="F30" s="26"/>
      <c r="G30" s="26"/>
      <c r="H30" s="26"/>
      <c r="I30" s="29"/>
      <c r="L30" s="52"/>
    </row>
    <row r="31" spans="1:14" x14ac:dyDescent="0.3">
      <c r="B31" s="61"/>
      <c r="C31" s="24">
        <v>17</v>
      </c>
      <c r="D31" s="4" t="s">
        <v>87</v>
      </c>
      <c r="E31" s="35">
        <v>2</v>
      </c>
      <c r="F31" s="26"/>
      <c r="G31" s="26"/>
      <c r="H31" s="26"/>
      <c r="I31" s="29"/>
    </row>
    <row r="32" spans="1:14" x14ac:dyDescent="0.3">
      <c r="B32" s="61"/>
      <c r="C32" s="24">
        <v>18</v>
      </c>
      <c r="D32" s="4" t="s">
        <v>27</v>
      </c>
      <c r="E32" s="35">
        <v>2</v>
      </c>
      <c r="F32" s="26"/>
      <c r="G32" s="26"/>
      <c r="H32" s="26"/>
      <c r="I32" s="29"/>
    </row>
    <row r="33" spans="2:9" x14ac:dyDescent="0.3">
      <c r="B33" s="61"/>
      <c r="C33" s="24">
        <v>19</v>
      </c>
      <c r="D33" s="4" t="s">
        <v>28</v>
      </c>
      <c r="E33" s="35">
        <v>1</v>
      </c>
      <c r="F33" s="25"/>
      <c r="G33" s="25"/>
      <c r="H33" s="25"/>
      <c r="I33" s="29"/>
    </row>
    <row r="34" spans="2:9" x14ac:dyDescent="0.3">
      <c r="B34" s="61"/>
      <c r="C34" s="24">
        <v>20</v>
      </c>
      <c r="D34" s="4" t="s">
        <v>85</v>
      </c>
      <c r="E34" s="35">
        <v>1</v>
      </c>
      <c r="F34" s="27"/>
      <c r="G34" s="27"/>
      <c r="H34" s="27"/>
      <c r="I34" s="29"/>
    </row>
    <row r="35" spans="2:9" x14ac:dyDescent="0.3">
      <c r="B35" s="45"/>
      <c r="C35" s="24">
        <v>21</v>
      </c>
      <c r="D35" s="4" t="s">
        <v>29</v>
      </c>
      <c r="E35" s="35">
        <v>1</v>
      </c>
      <c r="F35" s="27"/>
      <c r="G35" s="27"/>
      <c r="H35" s="27"/>
      <c r="I35" s="29"/>
    </row>
    <row r="36" spans="2:9" x14ac:dyDescent="0.3">
      <c r="B36" s="18"/>
      <c r="C36" s="24">
        <v>22</v>
      </c>
      <c r="D36" s="4" t="s">
        <v>30</v>
      </c>
      <c r="E36" s="35">
        <v>1</v>
      </c>
      <c r="F36" s="27"/>
      <c r="G36" s="27"/>
      <c r="H36" s="27"/>
      <c r="I36" s="29"/>
    </row>
    <row r="37" spans="2:9" ht="7.95" customHeight="1" x14ac:dyDescent="0.3">
      <c r="B37" s="29"/>
      <c r="C37" s="30"/>
      <c r="D37" s="29"/>
      <c r="E37" s="29"/>
      <c r="F37" s="29"/>
      <c r="G37" s="29"/>
      <c r="H37" s="29"/>
      <c r="I37" s="29"/>
    </row>
    <row r="38" spans="2:9" x14ac:dyDescent="0.3">
      <c r="B38" s="29"/>
      <c r="C38" s="30"/>
      <c r="D38" s="29"/>
      <c r="E38" s="36"/>
      <c r="F38" s="48" t="s">
        <v>15</v>
      </c>
      <c r="G38" s="48" t="s">
        <v>92</v>
      </c>
      <c r="H38" s="48" t="s">
        <v>18</v>
      </c>
      <c r="I38" s="41" t="str">
        <f>IF(F39&gt;7,"Check scoring, max pts = 7","")</f>
        <v/>
      </c>
    </row>
    <row r="39" spans="2:9" x14ac:dyDescent="0.3">
      <c r="B39" s="59" t="s">
        <v>31</v>
      </c>
      <c r="C39" s="46" t="s">
        <v>3</v>
      </c>
      <c r="D39" s="19"/>
      <c r="E39" s="20" t="s">
        <v>14</v>
      </c>
      <c r="F39" s="68">
        <f>SUM(E40:E46)</f>
        <v>0</v>
      </c>
      <c r="G39" s="66">
        <f>(F39-2.6)/2.1</f>
        <v>-1.2380952380952381</v>
      </c>
      <c r="H39" s="66">
        <f>(F39-2.6)/2.1*15+100</f>
        <v>81.428571428571431</v>
      </c>
    </row>
    <row r="40" spans="2:9" x14ac:dyDescent="0.3">
      <c r="B40" s="18"/>
      <c r="C40" s="24">
        <v>23</v>
      </c>
      <c r="D40" s="4" t="s">
        <v>33</v>
      </c>
      <c r="E40" s="35">
        <v>0</v>
      </c>
      <c r="F40" s="26"/>
      <c r="G40" s="26"/>
      <c r="H40" s="26"/>
      <c r="I40" s="29"/>
    </row>
    <row r="41" spans="2:9" ht="14.55" customHeight="1" x14ac:dyDescent="0.3">
      <c r="B41" s="61" t="s">
        <v>32</v>
      </c>
      <c r="C41" s="24">
        <v>24</v>
      </c>
      <c r="D41" s="4" t="s">
        <v>38</v>
      </c>
      <c r="E41" s="35">
        <v>0</v>
      </c>
      <c r="F41" s="26"/>
      <c r="G41" s="26"/>
      <c r="H41" s="26"/>
      <c r="I41" s="29"/>
    </row>
    <row r="42" spans="2:9" x14ac:dyDescent="0.3">
      <c r="B42" s="61"/>
      <c r="C42" s="24">
        <v>25</v>
      </c>
      <c r="D42" s="4" t="s">
        <v>34</v>
      </c>
      <c r="E42" s="35">
        <v>0</v>
      </c>
      <c r="F42" s="26"/>
      <c r="G42" s="26"/>
      <c r="H42" s="26"/>
      <c r="I42" s="29"/>
    </row>
    <row r="43" spans="2:9" x14ac:dyDescent="0.3">
      <c r="B43" s="61"/>
      <c r="C43" s="24">
        <v>26</v>
      </c>
      <c r="D43" s="4" t="s">
        <v>35</v>
      </c>
      <c r="E43" s="35">
        <v>0</v>
      </c>
      <c r="F43" s="26"/>
      <c r="G43" s="26"/>
      <c r="H43" s="26"/>
      <c r="I43" s="29"/>
    </row>
    <row r="44" spans="2:9" x14ac:dyDescent="0.3">
      <c r="B44" s="61"/>
      <c r="C44" s="24">
        <v>27</v>
      </c>
      <c r="D44" s="4" t="s">
        <v>36</v>
      </c>
      <c r="E44" s="35">
        <v>0</v>
      </c>
      <c r="F44" s="26"/>
      <c r="G44" s="26"/>
      <c r="H44" s="26"/>
      <c r="I44" s="29"/>
    </row>
    <row r="45" spans="2:9" x14ac:dyDescent="0.3">
      <c r="B45" s="61"/>
      <c r="C45" s="24">
        <v>28</v>
      </c>
      <c r="D45" s="4" t="s">
        <v>37</v>
      </c>
      <c r="E45" s="35">
        <v>0</v>
      </c>
      <c r="F45" s="27"/>
      <c r="G45" s="27"/>
      <c r="H45" s="27"/>
      <c r="I45" s="29"/>
    </row>
    <row r="46" spans="2:9" x14ac:dyDescent="0.3">
      <c r="B46" s="21"/>
      <c r="C46" s="24">
        <v>29</v>
      </c>
      <c r="D46" s="4" t="s">
        <v>91</v>
      </c>
      <c r="E46" s="35">
        <v>0</v>
      </c>
      <c r="F46" s="27"/>
      <c r="G46" s="27"/>
      <c r="H46" s="27"/>
      <c r="I46" s="29"/>
    </row>
    <row r="47" spans="2:9" x14ac:dyDescent="0.3">
      <c r="C47" s="30"/>
      <c r="D47" s="29"/>
      <c r="E47" s="29"/>
      <c r="F47" s="29"/>
      <c r="G47" s="29"/>
      <c r="H47" s="29"/>
      <c r="I47" s="29"/>
    </row>
    <row r="48" spans="2:9" x14ac:dyDescent="0.3">
      <c r="B48" s="29"/>
      <c r="C48" s="43"/>
      <c r="D48" s="29"/>
      <c r="E48" s="29"/>
      <c r="F48" s="29"/>
      <c r="G48" s="29"/>
      <c r="H48" s="29"/>
      <c r="I48" s="29"/>
    </row>
    <row r="49" spans="2:9" x14ac:dyDescent="0.3">
      <c r="B49" s="29"/>
      <c r="C49" s="30"/>
      <c r="D49" s="29"/>
      <c r="E49" s="29"/>
      <c r="F49" s="29"/>
      <c r="G49" s="29"/>
      <c r="H49" s="29"/>
      <c r="I49" s="29"/>
    </row>
    <row r="50" spans="2:9" s="54" customFormat="1" ht="18" x14ac:dyDescent="0.3">
      <c r="B50" s="74" t="s">
        <v>102</v>
      </c>
      <c r="C50" s="57"/>
      <c r="D50" s="58"/>
      <c r="E50" s="49"/>
      <c r="F50" s="49"/>
      <c r="G50" s="49"/>
      <c r="H50" s="49"/>
      <c r="I50" s="49"/>
    </row>
    <row r="51" spans="2:9" s="54" customFormat="1" x14ac:dyDescent="0.3">
      <c r="B51" s="29"/>
      <c r="C51" s="30"/>
      <c r="D51" s="29"/>
      <c r="E51" s="29"/>
      <c r="F51" s="29"/>
      <c r="G51" s="29"/>
      <c r="H51" s="48" t="s">
        <v>17</v>
      </c>
      <c r="I51" s="48" t="s">
        <v>18</v>
      </c>
    </row>
    <row r="52" spans="2:9" s="54" customFormat="1" x14ac:dyDescent="0.3">
      <c r="B52" s="33" t="s">
        <v>0</v>
      </c>
      <c r="C52" s="32" t="s">
        <v>5</v>
      </c>
      <c r="D52" s="29"/>
      <c r="E52" s="63" t="s">
        <v>83</v>
      </c>
      <c r="F52" s="64">
        <v>26</v>
      </c>
      <c r="G52" s="65" t="s">
        <v>84</v>
      </c>
      <c r="H52" s="66">
        <f>-(F52-182.5)/144.7</f>
        <v>1.0815480304077403</v>
      </c>
      <c r="I52" s="66">
        <f>ABS((F52-182.5))/144.7*15+100</f>
        <v>116.22322045611611</v>
      </c>
    </row>
    <row r="53" spans="2:9" s="54" customFormat="1" x14ac:dyDescent="0.3">
      <c r="B53" s="33" t="s">
        <v>1</v>
      </c>
      <c r="C53" s="32" t="s">
        <v>6</v>
      </c>
      <c r="D53" s="29"/>
      <c r="E53" s="63" t="s">
        <v>82</v>
      </c>
      <c r="F53" s="64">
        <f>SUM(F56+F67+F75+F87)</f>
        <v>0</v>
      </c>
      <c r="G53" s="67"/>
      <c r="H53" s="66">
        <f>(F53-26.2)/4.6</f>
        <v>-5.6956521739130439</v>
      </c>
      <c r="I53" s="66">
        <f>ABS((F53-26.2))/4.6*15+100</f>
        <v>185.43478260869566</v>
      </c>
    </row>
    <row r="54" spans="2:9" s="54" customFormat="1" x14ac:dyDescent="0.3">
      <c r="C54" s="55"/>
    </row>
    <row r="55" spans="2:9" s="54" customFormat="1" x14ac:dyDescent="0.3">
      <c r="C55" s="55"/>
    </row>
    <row r="56" spans="2:9" s="54" customFormat="1" x14ac:dyDescent="0.3">
      <c r="C56" s="55"/>
    </row>
    <row r="57" spans="2:9" s="54" customFormat="1" x14ac:dyDescent="0.3">
      <c r="C57" s="55"/>
    </row>
    <row r="58" spans="2:9" s="54" customFormat="1" x14ac:dyDescent="0.3">
      <c r="C58" s="55"/>
    </row>
    <row r="59" spans="2:9" s="54" customFormat="1" x14ac:dyDescent="0.3">
      <c r="C59" s="55"/>
    </row>
    <row r="60" spans="2:9" s="54" customFormat="1" x14ac:dyDescent="0.3">
      <c r="C60" s="55"/>
    </row>
    <row r="61" spans="2:9" s="54" customFormat="1" x14ac:dyDescent="0.3">
      <c r="C61" s="55"/>
    </row>
    <row r="62" spans="2:9" s="54" customFormat="1" x14ac:dyDescent="0.3">
      <c r="C62" s="55"/>
    </row>
    <row r="63" spans="2:9" s="54" customFormat="1" x14ac:dyDescent="0.3">
      <c r="C63" s="55"/>
    </row>
    <row r="64" spans="2:9" s="54" customFormat="1" x14ac:dyDescent="0.3">
      <c r="C64" s="55"/>
    </row>
    <row r="65" spans="3:3" s="54" customFormat="1" x14ac:dyDescent="0.3">
      <c r="C65" s="55"/>
    </row>
    <row r="66" spans="3:3" s="54" customFormat="1" x14ac:dyDescent="0.3">
      <c r="C66" s="55"/>
    </row>
    <row r="67" spans="3:3" s="54" customFormat="1" x14ac:dyDescent="0.3">
      <c r="C67" s="55"/>
    </row>
    <row r="68" spans="3:3" s="54" customFormat="1" x14ac:dyDescent="0.3">
      <c r="C68" s="55"/>
    </row>
  </sheetData>
  <mergeCells count="4">
    <mergeCell ref="B10:B15"/>
    <mergeCell ref="B21:B23"/>
    <mergeCell ref="B41:B45"/>
    <mergeCell ref="B29:B34"/>
  </mergeCells>
  <conditionalFormatting sqref="L30">
    <cfRule type="cellIs" dxfId="1" priority="3" operator="greaterThan">
      <formula>0.667</formula>
    </cfRule>
  </conditionalFormatting>
  <conditionalFormatting sqref="M28:M29">
    <cfRule type="cellIs" dxfId="0" priority="1" operator="greaterThan">
      <formula>0.666</formula>
    </cfRule>
  </conditionalFormatting>
  <pageMargins left="0.45" right="0.45" top="0.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7"/>
  <sheetViews>
    <sheetView showGridLines="0" zoomScaleNormal="100" workbookViewId="0">
      <selection activeCell="J124" sqref="J124"/>
    </sheetView>
  </sheetViews>
  <sheetFormatPr defaultColWidth="8.77734375" defaultRowHeight="14.4" x14ac:dyDescent="0.3"/>
  <cols>
    <col min="1" max="16384" width="8.77734375" style="8"/>
  </cols>
  <sheetData>
    <row r="1" spans="1:4" s="13" customFormat="1" ht="18" x14ac:dyDescent="0.3">
      <c r="A1" s="13" t="s">
        <v>66</v>
      </c>
    </row>
    <row r="2" spans="1:4" x14ac:dyDescent="0.3">
      <c r="A2" s="14" t="s">
        <v>39</v>
      </c>
      <c r="B2" s="14" t="s">
        <v>7</v>
      </c>
    </row>
    <row r="3" spans="1:4" x14ac:dyDescent="0.3">
      <c r="B3" s="12" t="s">
        <v>40</v>
      </c>
    </row>
    <row r="4" spans="1:4" x14ac:dyDescent="0.3">
      <c r="D4" s="9"/>
    </row>
    <row r="5" spans="1:4" x14ac:dyDescent="0.3">
      <c r="D5" s="9"/>
    </row>
    <row r="6" spans="1:4" x14ac:dyDescent="0.3">
      <c r="D6" s="9"/>
    </row>
    <row r="7" spans="1:4" x14ac:dyDescent="0.3">
      <c r="D7" s="10"/>
    </row>
    <row r="8" spans="1:4" x14ac:dyDescent="0.3">
      <c r="D8" s="10"/>
    </row>
    <row r="9" spans="1:4" x14ac:dyDescent="0.3">
      <c r="D9" s="10"/>
    </row>
    <row r="10" spans="1:4" x14ac:dyDescent="0.3">
      <c r="D10" s="10"/>
    </row>
    <row r="11" spans="1:4" x14ac:dyDescent="0.3">
      <c r="D11" s="10"/>
    </row>
    <row r="14" spans="1:4" x14ac:dyDescent="0.3">
      <c r="A14" s="14" t="s">
        <v>41</v>
      </c>
      <c r="B14" s="14" t="s">
        <v>8</v>
      </c>
    </row>
    <row r="15" spans="1:4" x14ac:dyDescent="0.3">
      <c r="B15" s="12" t="s">
        <v>42</v>
      </c>
    </row>
    <row r="16" spans="1:4" x14ac:dyDescent="0.3">
      <c r="B16" s="8" t="s">
        <v>69</v>
      </c>
    </row>
    <row r="25" spans="1:2" x14ac:dyDescent="0.3">
      <c r="A25" s="14" t="s">
        <v>43</v>
      </c>
      <c r="B25" s="14" t="s">
        <v>9</v>
      </c>
    </row>
    <row r="26" spans="1:2" x14ac:dyDescent="0.3">
      <c r="B26" s="12" t="s">
        <v>44</v>
      </c>
    </row>
    <row r="32" spans="1:2" x14ac:dyDescent="0.3">
      <c r="A32" s="14" t="s">
        <v>45</v>
      </c>
      <c r="B32" s="14" t="s">
        <v>10</v>
      </c>
    </row>
    <row r="33" spans="1:4" x14ac:dyDescent="0.3">
      <c r="B33" s="12" t="s">
        <v>46</v>
      </c>
    </row>
    <row r="38" spans="1:4" x14ac:dyDescent="0.3">
      <c r="A38" s="14" t="s">
        <v>47</v>
      </c>
      <c r="B38" s="14" t="s">
        <v>11</v>
      </c>
    </row>
    <row r="39" spans="1:4" x14ac:dyDescent="0.3">
      <c r="B39" s="12" t="s">
        <v>48</v>
      </c>
    </row>
    <row r="46" spans="1:4" x14ac:dyDescent="0.3">
      <c r="A46" s="14" t="s">
        <v>49</v>
      </c>
      <c r="B46" s="14" t="s">
        <v>50</v>
      </c>
      <c r="C46" s="15"/>
      <c r="D46" s="15"/>
    </row>
    <row r="47" spans="1:4" x14ac:dyDescent="0.3">
      <c r="B47" s="12" t="s">
        <v>51</v>
      </c>
    </row>
    <row r="56" spans="1:2" x14ac:dyDescent="0.3">
      <c r="A56" s="14" t="s">
        <v>54</v>
      </c>
      <c r="B56" s="14" t="s">
        <v>12</v>
      </c>
    </row>
    <row r="57" spans="1:2" x14ac:dyDescent="0.3">
      <c r="B57" s="12" t="s">
        <v>55</v>
      </c>
    </row>
    <row r="63" spans="1:2" x14ac:dyDescent="0.3">
      <c r="A63" s="14" t="s">
        <v>56</v>
      </c>
      <c r="B63" s="14" t="s">
        <v>13</v>
      </c>
    </row>
    <row r="64" spans="1:2" x14ac:dyDescent="0.3">
      <c r="B64" s="12" t="s">
        <v>57</v>
      </c>
    </row>
    <row r="72" spans="1:5" s="13" customFormat="1" ht="18" x14ac:dyDescent="0.3">
      <c r="A72" s="13" t="s">
        <v>67</v>
      </c>
    </row>
    <row r="73" spans="1:5" x14ac:dyDescent="0.3">
      <c r="A73" s="14" t="s">
        <v>58</v>
      </c>
      <c r="B73" s="16" t="s">
        <v>59</v>
      </c>
      <c r="C73" s="15"/>
      <c r="D73" s="15"/>
      <c r="E73" s="15"/>
    </row>
    <row r="74" spans="1:5" x14ac:dyDescent="0.3">
      <c r="B74" s="12" t="s">
        <v>68</v>
      </c>
    </row>
    <row r="76" spans="1:5" x14ac:dyDescent="0.3">
      <c r="B76" s="22" t="s">
        <v>60</v>
      </c>
      <c r="E76" s="23" t="s">
        <v>61</v>
      </c>
    </row>
    <row r="85" spans="1:11" x14ac:dyDescent="0.3">
      <c r="B85" s="11" t="s">
        <v>62</v>
      </c>
      <c r="C85" s="11"/>
      <c r="D85" s="11"/>
      <c r="E85" s="11" t="s">
        <v>65</v>
      </c>
      <c r="F85" s="11"/>
    </row>
    <row r="86" spans="1:11" x14ac:dyDescent="0.3">
      <c r="B86" s="11" t="s">
        <v>63</v>
      </c>
      <c r="C86" s="11"/>
      <c r="D86" s="11"/>
      <c r="E86" s="11" t="s">
        <v>64</v>
      </c>
      <c r="F86" s="11"/>
    </row>
    <row r="88" spans="1:11" x14ac:dyDescent="0.3">
      <c r="A88" s="14" t="s">
        <v>70</v>
      </c>
      <c r="B88" s="14" t="s">
        <v>71</v>
      </c>
      <c r="C88" s="15"/>
      <c r="D88" s="15"/>
      <c r="E88" s="15"/>
      <c r="F88" s="15"/>
      <c r="G88" s="15"/>
      <c r="H88" s="15"/>
      <c r="I88" s="15"/>
      <c r="J88" s="15"/>
      <c r="K88" s="15"/>
    </row>
    <row r="90" spans="1:11" x14ac:dyDescent="0.3">
      <c r="A90" s="5"/>
    </row>
    <row r="91" spans="1:11" x14ac:dyDescent="0.3">
      <c r="A91" s="6"/>
    </row>
    <row r="92" spans="1:11" x14ac:dyDescent="0.3">
      <c r="A92" s="6"/>
    </row>
    <row r="93" spans="1:11" x14ac:dyDescent="0.3">
      <c r="A93" s="6"/>
    </row>
    <row r="94" spans="1:11" x14ac:dyDescent="0.3">
      <c r="A94" s="6"/>
    </row>
    <row r="95" spans="1:11" x14ac:dyDescent="0.3">
      <c r="A95" s="6"/>
    </row>
    <row r="96" spans="1:11" x14ac:dyDescent="0.3">
      <c r="A96" s="6"/>
    </row>
    <row r="97" spans="1:5" x14ac:dyDescent="0.3">
      <c r="A97" s="6"/>
    </row>
    <row r="104" spans="1:5" x14ac:dyDescent="0.3">
      <c r="A104" s="14" t="s">
        <v>72</v>
      </c>
      <c r="B104" s="14" t="s">
        <v>73</v>
      </c>
      <c r="C104" s="15"/>
      <c r="D104" s="15"/>
      <c r="E104" s="15"/>
    </row>
    <row r="105" spans="1:5" x14ac:dyDescent="0.3">
      <c r="B105" s="8" t="s">
        <v>75</v>
      </c>
    </row>
    <row r="106" spans="1:5" x14ac:dyDescent="0.3">
      <c r="C106" s="17" t="s">
        <v>74</v>
      </c>
    </row>
    <row r="115" spans="1:5" x14ac:dyDescent="0.3">
      <c r="A115" s="14" t="s">
        <v>76</v>
      </c>
      <c r="B115" s="14" t="s">
        <v>22</v>
      </c>
      <c r="C115" s="15"/>
      <c r="D115" s="15"/>
    </row>
    <row r="116" spans="1:5" x14ac:dyDescent="0.3">
      <c r="B116" s="8" t="s">
        <v>77</v>
      </c>
    </row>
    <row r="124" spans="1:5" x14ac:dyDescent="0.3">
      <c r="A124" s="7" t="s">
        <v>78</v>
      </c>
      <c r="B124" s="7" t="s">
        <v>23</v>
      </c>
      <c r="C124" s="7"/>
    </row>
    <row r="125" spans="1:5" x14ac:dyDescent="0.3">
      <c r="B125" s="8" t="s">
        <v>79</v>
      </c>
    </row>
    <row r="127" spans="1:5" x14ac:dyDescent="0.3">
      <c r="C127" s="22" t="s">
        <v>80</v>
      </c>
      <c r="E127" s="47" t="s">
        <v>81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BDT Scores</vt:lpstr>
      <vt:lpstr>Item scoring help</vt:lpstr>
      <vt:lpstr>'BDT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Greenberg</dc:creator>
  <cp:lastModifiedBy>Glen Greenberg</cp:lastModifiedBy>
  <cp:lastPrinted>2019-01-01T13:05:47Z</cp:lastPrinted>
  <dcterms:created xsi:type="dcterms:W3CDTF">2018-12-30T23:25:37Z</dcterms:created>
  <dcterms:modified xsi:type="dcterms:W3CDTF">2025-06-29T10:57:28Z</dcterms:modified>
</cp:coreProperties>
</file>